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05" windowHeight="6930" firstSheet="5" activeTab="13"/>
  </bookViews>
  <sheets>
    <sheet name="PROCEDURE" sheetId="1" r:id="rId1"/>
    <sheet name="cad" sheetId="2" r:id="rId2"/>
    <sheet name="cad trial" sheetId="3" r:id="rId3"/>
    <sheet name="cad DH 1" sheetId="4" r:id="rId4"/>
    <sheet name="cad DH 2" sheetId="5" r:id="rId5"/>
    <sheet name="Min" sheetId="6" r:id="rId6"/>
    <sheet name="Min trial" sheetId="7" r:id="rId7"/>
    <sheet name="Min DH 1" sheetId="8" r:id="rId8"/>
    <sheet name="Min DH 2" sheetId="9" r:id="rId9"/>
    <sheet name="Benj" sheetId="10" r:id="rId10"/>
    <sheet name="Benj trial" sheetId="11" r:id="rId11"/>
    <sheet name="Benj DH 1" sheetId="12" r:id="rId12"/>
    <sheet name="Benj DH 2" sheetId="13" r:id="rId13"/>
    <sheet name="Pup" sheetId="14" r:id="rId14"/>
    <sheet name="Pup trial" sheetId="15" r:id="rId15"/>
    <sheet name="Pup DH 1" sheetId="16" r:id="rId16"/>
    <sheet name="Pup DH 2" sheetId="17" r:id="rId17"/>
    <sheet name="POINTS" sheetId="18" r:id="rId18"/>
  </sheets>
  <definedNames/>
  <calcPr fullCalcOnLoad="1"/>
</workbook>
</file>

<file path=xl/sharedStrings.xml><?xml version="1.0" encoding="utf-8"?>
<sst xmlns="http://schemas.openxmlformats.org/spreadsheetml/2006/main" count="1113" uniqueCount="206">
  <si>
    <t>place</t>
  </si>
  <si>
    <t>doss</t>
  </si>
  <si>
    <t xml:space="preserve">nom </t>
  </si>
  <si>
    <t>prénom</t>
  </si>
  <si>
    <t>club</t>
  </si>
  <si>
    <t>n° licence</t>
  </si>
  <si>
    <t>temps</t>
  </si>
  <si>
    <t>pts</t>
  </si>
  <si>
    <t>10 pts</t>
  </si>
  <si>
    <t>temps total</t>
  </si>
  <si>
    <t>pts total</t>
  </si>
  <si>
    <t xml:space="preserve">place </t>
  </si>
  <si>
    <t>points</t>
  </si>
  <si>
    <t>Mettre les féminines de chaque catégorie en fin de liste pour ne pas faire de bouchon lors de la DH</t>
  </si>
  <si>
    <t>TRIAL</t>
  </si>
  <si>
    <t>Saisir les points et le temps</t>
  </si>
  <si>
    <t xml:space="preserve">Classer (données, trier par colonne points puis temps) les coureurs </t>
  </si>
  <si>
    <t>Remettre la liste dans le même ordre que la liste des engagés en classant par tri croissant les numéros de dosssard, ainsi on a le classement avec le même ordre que sur la liste des engagés</t>
  </si>
  <si>
    <t>Place</t>
  </si>
  <si>
    <t>Manche 1</t>
  </si>
  <si>
    <t>Manche 2</t>
  </si>
  <si>
    <t>Déduire</t>
  </si>
  <si>
    <t>Saisie temps</t>
  </si>
  <si>
    <t>Résultat net</t>
  </si>
  <si>
    <t>Saisie manche 2</t>
  </si>
  <si>
    <t>Meilleurs temps</t>
  </si>
  <si>
    <t>DH</t>
  </si>
  <si>
    <t>Saisir une manche par feuille</t>
  </si>
  <si>
    <t>Place (facultatif)</t>
  </si>
  <si>
    <t>Saisir manuellement le meilleur temps entre les 2 manches</t>
  </si>
  <si>
    <t>Copier les temps dans la feuille class. Gén.</t>
  </si>
  <si>
    <t>Classer les coureurs en fonction du meilleur temps</t>
  </si>
  <si>
    <t>Classer les coureurs en fonction de leur dossard, avec la colonne "place"</t>
  </si>
  <si>
    <t>Copier cette colonne "place" dans le class. Gén.</t>
  </si>
  <si>
    <t>Copier les temps et les points dans la feuille class. Gén.</t>
  </si>
  <si>
    <t xml:space="preserve">Copier la colonne "place" dans la feuille class. gén. </t>
  </si>
  <si>
    <t>Lorsque le trial et la descente sont saisis, classer par ordre décroissant l'ensemble du tableau sur la base de la colonne T (points total)</t>
  </si>
  <si>
    <t>Compléter colonne A avec la place de chaque coureur en fin d'épreuve</t>
  </si>
  <si>
    <t>R.J.V. 2009 - MILLAU</t>
  </si>
  <si>
    <t>Supprimer les formules superflues en bas de page</t>
  </si>
  <si>
    <t>DIVERS</t>
  </si>
  <si>
    <t>Si un coureur ne prend pas le départ d'une manche, décaler les déductions d'une ligne</t>
  </si>
  <si>
    <t>S'il y a arrêt de la course, décaler les déductions</t>
  </si>
  <si>
    <t>Veiller à ce que les départs se fassent dans l'ordre des feuilles d'engagement</t>
  </si>
  <si>
    <t>N'imprimer que les feuilles class. Gén. ou trial car les autres ne sortent pas sur format A 4 et ne servent quà calculer</t>
  </si>
  <si>
    <t>PROCEDURE</t>
  </si>
  <si>
    <t>CADETTES</t>
  </si>
  <si>
    <t>Respecter l'ordre croissant des dossards dans chaque catégorie</t>
  </si>
  <si>
    <t>Les filles passent sur les zones de la catégorie inférieure</t>
  </si>
  <si>
    <t>RESULTATS D.H.- MANCHE 1 - CADETS, CADETTES</t>
  </si>
  <si>
    <t>RESULTATS D.H.- MANCHE 2 - CADETS, CADETTES</t>
  </si>
  <si>
    <t>RESULTATS TRIAL - CADETS, CADETTES</t>
  </si>
  <si>
    <t>CLASSEMENT GENERAL CADETS, CADETTES</t>
  </si>
  <si>
    <t>BOUYENGOULENE</t>
  </si>
  <si>
    <t>ANTHONY</t>
  </si>
  <si>
    <t>CARADEC</t>
  </si>
  <si>
    <t>ERWANN</t>
  </si>
  <si>
    <t>VC GRAULHET</t>
  </si>
  <si>
    <t>CLASSEMENT GENERAL MINIMES G et F</t>
  </si>
  <si>
    <t>MINIMES FILLES</t>
  </si>
  <si>
    <t>RESULTATS TRIAL - MINIMES G et F</t>
  </si>
  <si>
    <t>RESULTATS D.H.- MANCHE 1 - MINIMES G et F</t>
  </si>
  <si>
    <t>RESULTATS D.H.- MANCHE 2 - MINIMES G et F</t>
  </si>
  <si>
    <t>BEZES</t>
  </si>
  <si>
    <t>LANDRY</t>
  </si>
  <si>
    <t>BOUTIE</t>
  </si>
  <si>
    <t>BENJAMIN</t>
  </si>
  <si>
    <t>HUDRISIER</t>
  </si>
  <si>
    <t>CYPRIEN</t>
  </si>
  <si>
    <t>MAXIME</t>
  </si>
  <si>
    <t>FABRE</t>
  </si>
  <si>
    <t>LUDOVIC</t>
  </si>
  <si>
    <t>CLASSEMENT GENERAL BENJAMINS G et F</t>
  </si>
  <si>
    <t>BENJAMINES</t>
  </si>
  <si>
    <t>RESULTATS TRIAL - BENJAMINS G et F</t>
  </si>
  <si>
    <t>RESULTATS D.H.- MANCHE 1 - BENJAMINS G et F</t>
  </si>
  <si>
    <t>RESULTATS D.H.- MANCHE 2 - BENJAMINS G et F</t>
  </si>
  <si>
    <t>BROCHARD</t>
  </si>
  <si>
    <t>QUENTIN</t>
  </si>
  <si>
    <t>ROLLAND</t>
  </si>
  <si>
    <t>THIBAULT</t>
  </si>
  <si>
    <t>PRADELLES</t>
  </si>
  <si>
    <t>JULIEN</t>
  </si>
  <si>
    <t>MAELYS</t>
  </si>
  <si>
    <t xml:space="preserve">BROCHARD </t>
  </si>
  <si>
    <t>THEO</t>
  </si>
  <si>
    <t>COLIN</t>
  </si>
  <si>
    <t>GUILLAUME</t>
  </si>
  <si>
    <t>BARDOU</t>
  </si>
  <si>
    <t>CLEMENT</t>
  </si>
  <si>
    <t xml:space="preserve">GILLES </t>
  </si>
  <si>
    <t>REMI</t>
  </si>
  <si>
    <t>VTT CLUB D'AZUN</t>
  </si>
  <si>
    <t xml:space="preserve">AOUSTIN </t>
  </si>
  <si>
    <t>FRANK</t>
  </si>
  <si>
    <t>BADIE</t>
  </si>
  <si>
    <t>JEREMY</t>
  </si>
  <si>
    <t>VVT CLUB D'AZUN</t>
  </si>
  <si>
    <t>GRANEL</t>
  </si>
  <si>
    <t>VELO SPORT 31</t>
  </si>
  <si>
    <t>BARROSO</t>
  </si>
  <si>
    <t>ALBI VS</t>
  </si>
  <si>
    <t>DEVILLE</t>
  </si>
  <si>
    <t>NICOLAS</t>
  </si>
  <si>
    <t>TERUEL VAISSIERE</t>
  </si>
  <si>
    <t>LUCAS</t>
  </si>
  <si>
    <t>ROBERT</t>
  </si>
  <si>
    <t>AIGOUY</t>
  </si>
  <si>
    <t>Victor</t>
  </si>
  <si>
    <t>CSO MILLAU</t>
  </si>
  <si>
    <t>ARAGON</t>
  </si>
  <si>
    <t>Damien</t>
  </si>
  <si>
    <t>CABIROU</t>
  </si>
  <si>
    <t>Marine</t>
  </si>
  <si>
    <t>CAUMES</t>
  </si>
  <si>
    <t>Stevy</t>
  </si>
  <si>
    <t>COSTE</t>
  </si>
  <si>
    <t>Thibaut</t>
  </si>
  <si>
    <t>DIT LE VACHER</t>
  </si>
  <si>
    <t>Simon</t>
  </si>
  <si>
    <t>Lucas</t>
  </si>
  <si>
    <t>LIBOUREL</t>
  </si>
  <si>
    <t>Léo</t>
  </si>
  <si>
    <t>LOUBETY</t>
  </si>
  <si>
    <t>Gautier</t>
  </si>
  <si>
    <t>NGUYEN</t>
  </si>
  <si>
    <t>ALBAGNAC</t>
  </si>
  <si>
    <t>Valentin</t>
  </si>
  <si>
    <t>BLANC</t>
  </si>
  <si>
    <t>Anthony</t>
  </si>
  <si>
    <t>HONORE</t>
  </si>
  <si>
    <t>Antonin</t>
  </si>
  <si>
    <t>LAPEYRE</t>
  </si>
  <si>
    <t>Julien</t>
  </si>
  <si>
    <t>BOURREL</t>
  </si>
  <si>
    <t>Brian</t>
  </si>
  <si>
    <t>CHAPTAL</t>
  </si>
  <si>
    <t>Justin</t>
  </si>
  <si>
    <t>DELTOUR</t>
  </si>
  <si>
    <t>Louis</t>
  </si>
  <si>
    <t>ILTIS</t>
  </si>
  <si>
    <t>Cédric</t>
  </si>
  <si>
    <t>MAILLE</t>
  </si>
  <si>
    <t>Pierre</t>
  </si>
  <si>
    <t>PIGNOL</t>
  </si>
  <si>
    <t>Enzo</t>
  </si>
  <si>
    <t>SALEIL</t>
  </si>
  <si>
    <t>Audran</t>
  </si>
  <si>
    <t>TACQUENIERE</t>
  </si>
  <si>
    <t>Gaëtan</t>
  </si>
  <si>
    <t>VAYSSADE</t>
  </si>
  <si>
    <t>Luc</t>
  </si>
  <si>
    <t>TOMCZAK</t>
  </si>
  <si>
    <t>Hugo</t>
  </si>
  <si>
    <t>BIANQUIS</t>
  </si>
  <si>
    <t>PAJOT</t>
  </si>
  <si>
    <t>Pauline</t>
  </si>
  <si>
    <t>VT VAUVERDOIS</t>
  </si>
  <si>
    <t>CLASSEMENT GENERAL PUPILLES ET POUSSINS G et F</t>
  </si>
  <si>
    <t>PUPILLES ET POUSSINS FILLES</t>
  </si>
  <si>
    <t>RESULTATS TRIAL - PUPILLES ET POUSSINS G et F</t>
  </si>
  <si>
    <t>RESULTATS D.H.- MANCHE 1 - PUPILLES ET POUSSINS G et F</t>
  </si>
  <si>
    <t>RESULTATS D.H.- MANCHE 2 - PUPILLES ET POUSSINS G et F</t>
  </si>
  <si>
    <t>RUDY</t>
  </si>
  <si>
    <t>DELORS</t>
  </si>
  <si>
    <t>BAPTISTE</t>
  </si>
  <si>
    <t>CELLIE</t>
  </si>
  <si>
    <t>CHAMBRIAL</t>
  </si>
  <si>
    <t>LAURENT</t>
  </si>
  <si>
    <t>LOURDES VTT</t>
  </si>
  <si>
    <t>CAMBON</t>
  </si>
  <si>
    <t>VINCENT</t>
  </si>
  <si>
    <t>SANCH</t>
  </si>
  <si>
    <t>YOHAN</t>
  </si>
  <si>
    <t>MENJOU</t>
  </si>
  <si>
    <t>IRENEE</t>
  </si>
  <si>
    <t>BONNEFOUS</t>
  </si>
  <si>
    <t>THIBAUT</t>
  </si>
  <si>
    <t>FABIE</t>
  </si>
  <si>
    <t>VALENTIN</t>
  </si>
  <si>
    <t>LEVESQUE</t>
  </si>
  <si>
    <t>DYLAN</t>
  </si>
  <si>
    <t>CAPOT</t>
  </si>
  <si>
    <t>LUCIEN</t>
  </si>
  <si>
    <t>LUCHON LOURON VTT</t>
  </si>
  <si>
    <t>VERGER</t>
  </si>
  <si>
    <t>PUECH</t>
  </si>
  <si>
    <t>SEVERAC</t>
  </si>
  <si>
    <t>DUCASSE</t>
  </si>
  <si>
    <t>GOUANI</t>
  </si>
  <si>
    <t>MARVIN</t>
  </si>
  <si>
    <t>ALEXIS</t>
  </si>
  <si>
    <t>VERLAINE</t>
  </si>
  <si>
    <t>ROMAIN</t>
  </si>
  <si>
    <t>GALZIN</t>
  </si>
  <si>
    <t>SAM</t>
  </si>
  <si>
    <t>RIGAL</t>
  </si>
  <si>
    <t>LOUIS</t>
  </si>
  <si>
    <t>DELPUECH</t>
  </si>
  <si>
    <t>VICTOR</t>
  </si>
  <si>
    <t>LICENCE JOURNEE</t>
  </si>
  <si>
    <t>COSTES</t>
  </si>
  <si>
    <t>QUINTARD</t>
  </si>
  <si>
    <t>SAPHORES</t>
  </si>
  <si>
    <t>PAULINE</t>
  </si>
  <si>
    <t>THEOTIM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</si>
</sst>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d\ mmmm\ yyyy"/>
    <numFmt numFmtId="167" formatCode="mm:ss.00"/>
  </numFmts>
  <fonts count="30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48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20" borderId="4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8" fillId="23" borderId="9" applyNumberFormat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7" fontId="5" fillId="0" borderId="14" xfId="0" applyNumberFormat="1" applyFont="1" applyBorder="1" applyAlignment="1">
      <alignment horizontal="center"/>
    </xf>
    <xf numFmtId="167" fontId="5" fillId="0" borderId="15" xfId="0" applyNumberFormat="1" applyFont="1" applyBorder="1" applyAlignment="1">
      <alignment horizontal="center"/>
    </xf>
    <xf numFmtId="167" fontId="6" fillId="0" borderId="14" xfId="0" applyNumberFormat="1" applyFont="1" applyBorder="1" applyAlignment="1">
      <alignment horizontal="center"/>
    </xf>
    <xf numFmtId="167" fontId="6" fillId="0" borderId="15" xfId="0" applyNumberFormat="1" applyFont="1" applyBorder="1" applyAlignment="1">
      <alignment horizontal="center"/>
    </xf>
    <xf numFmtId="167" fontId="5" fillId="0" borderId="21" xfId="0" applyNumberFormat="1" applyFont="1" applyBorder="1" applyAlignment="1">
      <alignment horizontal="center"/>
    </xf>
    <xf numFmtId="167" fontId="5" fillId="0" borderId="22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horizontal="left"/>
    </xf>
    <xf numFmtId="0" fontId="24" fillId="0" borderId="17" xfId="0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26" fillId="0" borderId="1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center"/>
    </xf>
    <xf numFmtId="167" fontId="5" fillId="0" borderId="16" xfId="0" applyNumberFormat="1" applyFont="1" applyBorder="1" applyAlignment="1">
      <alignment horizontal="center"/>
    </xf>
    <xf numFmtId="167" fontId="5" fillId="0" borderId="23" xfId="0" applyNumberFormat="1" applyFont="1" applyBorder="1" applyAlignment="1">
      <alignment horizontal="center"/>
    </xf>
    <xf numFmtId="167" fontId="5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26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67" fontId="26" fillId="0" borderId="16" xfId="0" applyNumberFormat="1" applyFont="1" applyBorder="1" applyAlignment="1">
      <alignment horizontal="center"/>
    </xf>
    <xf numFmtId="0" fontId="26" fillId="0" borderId="21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7" xfId="0" applyBorder="1" applyAlignment="1">
      <alignment/>
    </xf>
    <xf numFmtId="0" fontId="26" fillId="0" borderId="21" xfId="0" applyFont="1" applyBorder="1" applyAlignment="1">
      <alignment horizontal="center"/>
    </xf>
    <xf numFmtId="0" fontId="27" fillId="0" borderId="0" xfId="0" applyFont="1" applyAlignment="1">
      <alignment/>
    </xf>
    <xf numFmtId="0" fontId="0" fillId="0" borderId="20" xfId="0" applyBorder="1" applyAlignment="1">
      <alignment horizontal="center"/>
    </xf>
    <xf numFmtId="167" fontId="29" fillId="0" borderId="14" xfId="0" applyNumberFormat="1" applyFont="1" applyBorder="1" applyAlignment="1">
      <alignment horizontal="center"/>
    </xf>
    <xf numFmtId="0" fontId="29" fillId="0" borderId="21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67" fontId="29" fillId="0" borderId="16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8" xfId="0" applyFont="1" applyBorder="1" applyAlignment="1">
      <alignment horizontal="center"/>
    </xf>
    <xf numFmtId="167" fontId="5" fillId="0" borderId="1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7" xfId="0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167" fontId="5" fillId="0" borderId="16" xfId="0" applyNumberFormat="1" applyFont="1" applyBorder="1" applyAlignment="1">
      <alignment horizontal="center"/>
    </xf>
    <xf numFmtId="167" fontId="5" fillId="0" borderId="17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7" fontId="5" fillId="0" borderId="0" xfId="0" applyNumberFormat="1" applyFont="1" applyBorder="1" applyAlignment="1">
      <alignment horizontal="center"/>
    </xf>
    <xf numFmtId="47" fontId="0" fillId="0" borderId="0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28" fillId="0" borderId="34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5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B2:C35"/>
  <sheetViews>
    <sheetView workbookViewId="0" topLeftCell="A1">
      <selection activeCell="K16" sqref="K16"/>
    </sheetView>
  </sheetViews>
  <sheetFormatPr defaultColWidth="11.421875" defaultRowHeight="12.75"/>
  <sheetData>
    <row r="1" ht="13.5" thickBot="1"/>
    <row r="2" spans="2:3" ht="25.5" customHeight="1" thickBot="1">
      <c r="B2" s="107" t="s">
        <v>45</v>
      </c>
      <c r="C2" s="108"/>
    </row>
    <row r="4" ht="12.75">
      <c r="B4" t="s">
        <v>14</v>
      </c>
    </row>
    <row r="6" ht="12.75">
      <c r="B6" t="s">
        <v>48</v>
      </c>
    </row>
    <row r="7" ht="12.75">
      <c r="B7" t="s">
        <v>15</v>
      </c>
    </row>
    <row r="8" ht="12.75">
      <c r="B8" t="s">
        <v>34</v>
      </c>
    </row>
    <row r="9" ht="12.75">
      <c r="B9" t="s">
        <v>16</v>
      </c>
    </row>
    <row r="10" ht="12.75">
      <c r="B10" t="s">
        <v>17</v>
      </c>
    </row>
    <row r="11" ht="12.75">
      <c r="B11" t="s">
        <v>35</v>
      </c>
    </row>
    <row r="14" ht="12.75">
      <c r="B14" t="s">
        <v>26</v>
      </c>
    </row>
    <row r="16" ht="12.75">
      <c r="B16" t="s">
        <v>13</v>
      </c>
    </row>
    <row r="17" ht="12.75">
      <c r="B17" t="s">
        <v>43</v>
      </c>
    </row>
    <row r="19" ht="12.75">
      <c r="B19" t="s">
        <v>27</v>
      </c>
    </row>
    <row r="20" ht="12.75">
      <c r="B20" t="s">
        <v>29</v>
      </c>
    </row>
    <row r="21" ht="12.75">
      <c r="B21" t="s">
        <v>30</v>
      </c>
    </row>
    <row r="22" ht="12.75">
      <c r="B22" t="s">
        <v>31</v>
      </c>
    </row>
    <row r="23" ht="12.75">
      <c r="B23" t="s">
        <v>32</v>
      </c>
    </row>
    <row r="24" ht="12.75">
      <c r="B24" t="s">
        <v>33</v>
      </c>
    </row>
    <row r="25" ht="12.75">
      <c r="B25" t="s">
        <v>41</v>
      </c>
    </row>
    <row r="26" ht="12.75">
      <c r="B26" t="s">
        <v>42</v>
      </c>
    </row>
    <row r="29" ht="12.75">
      <c r="B29" t="s">
        <v>40</v>
      </c>
    </row>
    <row r="31" ht="12.75">
      <c r="B31" t="s">
        <v>47</v>
      </c>
    </row>
    <row r="32" ht="12.75">
      <c r="B32" t="s">
        <v>36</v>
      </c>
    </row>
    <row r="33" ht="12.75">
      <c r="B33" t="s">
        <v>37</v>
      </c>
    </row>
    <row r="34" ht="12.75">
      <c r="B34" t="s">
        <v>39</v>
      </c>
    </row>
    <row r="35" ht="12.75">
      <c r="B35" t="s">
        <v>44</v>
      </c>
    </row>
  </sheetData>
  <mergeCells count="1">
    <mergeCell ref="B2:C2"/>
  </mergeCell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T48"/>
  <sheetViews>
    <sheetView workbookViewId="0" topLeftCell="A1">
      <selection activeCell="E24" sqref="E24"/>
    </sheetView>
  </sheetViews>
  <sheetFormatPr defaultColWidth="11.421875" defaultRowHeight="12.75"/>
  <cols>
    <col min="1" max="1" width="5.7109375" style="0" customWidth="1"/>
    <col min="2" max="2" width="6.140625" style="0" customWidth="1"/>
    <col min="3" max="4" width="14.7109375" style="0" customWidth="1"/>
    <col min="5" max="5" width="17.7109375" style="0" customWidth="1"/>
    <col min="6" max="6" width="12.7109375" style="0" customWidth="1"/>
    <col min="7" max="7" width="1.7109375" style="0" customWidth="1"/>
    <col min="8" max="8" width="10.7109375" style="1" customWidth="1"/>
    <col min="9" max="9" width="6.7109375" style="1" customWidth="1"/>
    <col min="10" max="10" width="5.7109375" style="1" customWidth="1"/>
    <col min="11" max="12" width="6.7109375" style="1" customWidth="1"/>
    <col min="13" max="13" width="1.7109375" style="1" customWidth="1"/>
    <col min="14" max="14" width="10.7109375" style="1" customWidth="1"/>
    <col min="15" max="15" width="5.7109375" style="1" customWidth="1"/>
    <col min="16" max="17" width="6.7109375" style="1" customWidth="1"/>
    <col min="18" max="18" width="1.7109375" style="1" customWidth="1"/>
    <col min="19" max="19" width="12.28125" style="1" customWidth="1"/>
    <col min="20" max="20" width="10.7109375" style="1" customWidth="1"/>
  </cols>
  <sheetData>
    <row r="1" spans="8:20" ht="12.75">
      <c r="H1"/>
      <c r="I1"/>
      <c r="J1"/>
      <c r="K1"/>
      <c r="L1"/>
      <c r="M1"/>
      <c r="N1"/>
      <c r="O1"/>
      <c r="P1"/>
      <c r="Q1"/>
      <c r="R1"/>
      <c r="S1"/>
      <c r="T1"/>
    </row>
    <row r="2" spans="1:20" ht="18">
      <c r="A2" s="109" t="s">
        <v>72</v>
      </c>
      <c r="B2" s="109"/>
      <c r="C2" s="109"/>
      <c r="D2" s="109"/>
      <c r="E2" s="109"/>
      <c r="F2" s="109"/>
      <c r="G2" s="109"/>
      <c r="H2" s="109"/>
      <c r="I2" s="109"/>
      <c r="J2" s="109"/>
      <c r="K2"/>
      <c r="L2"/>
      <c r="M2"/>
      <c r="N2"/>
      <c r="O2"/>
      <c r="P2"/>
      <c r="Q2"/>
      <c r="R2"/>
      <c r="S2"/>
      <c r="T2"/>
    </row>
    <row r="3" spans="8:20" ht="12.75">
      <c r="H3"/>
      <c r="I3"/>
      <c r="J3"/>
      <c r="K3"/>
      <c r="L3"/>
      <c r="M3"/>
      <c r="N3"/>
      <c r="O3"/>
      <c r="P3"/>
      <c r="Q3"/>
      <c r="R3"/>
      <c r="S3"/>
      <c r="T3"/>
    </row>
    <row r="4" spans="1:20" ht="12.75">
      <c r="A4" s="110" t="s">
        <v>38</v>
      </c>
      <c r="B4" s="110"/>
      <c r="C4" s="110"/>
      <c r="D4" s="110"/>
      <c r="E4" s="110"/>
      <c r="F4" s="110"/>
      <c r="G4" s="110"/>
      <c r="H4" s="110"/>
      <c r="I4" s="110"/>
      <c r="J4" s="110"/>
      <c r="K4"/>
      <c r="L4"/>
      <c r="M4"/>
      <c r="N4"/>
      <c r="O4"/>
      <c r="P4"/>
      <c r="Q4"/>
      <c r="R4"/>
      <c r="S4"/>
      <c r="T4"/>
    </row>
    <row r="5" spans="8:20" ht="13.5" thickBot="1">
      <c r="H5"/>
      <c r="I5"/>
      <c r="J5"/>
      <c r="K5"/>
      <c r="L5"/>
      <c r="M5"/>
      <c r="N5"/>
      <c r="O5"/>
      <c r="P5"/>
      <c r="Q5"/>
      <c r="R5"/>
      <c r="S5"/>
      <c r="T5"/>
    </row>
    <row r="6" spans="1:20" s="6" customFormat="1" ht="13.5" thickBot="1">
      <c r="A6" s="3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5" t="s">
        <v>5</v>
      </c>
      <c r="H6" s="3" t="s">
        <v>6</v>
      </c>
      <c r="I6" s="41" t="s">
        <v>12</v>
      </c>
      <c r="J6" s="4" t="s">
        <v>0</v>
      </c>
      <c r="K6" s="4" t="s">
        <v>7</v>
      </c>
      <c r="L6" s="5" t="s">
        <v>8</v>
      </c>
      <c r="M6" s="64"/>
      <c r="N6" s="3" t="s">
        <v>6</v>
      </c>
      <c r="O6" s="4" t="s">
        <v>0</v>
      </c>
      <c r="P6" s="4" t="s">
        <v>7</v>
      </c>
      <c r="Q6" s="5" t="s">
        <v>8</v>
      </c>
      <c r="S6" s="3" t="s">
        <v>9</v>
      </c>
      <c r="T6" s="5" t="s">
        <v>10</v>
      </c>
    </row>
    <row r="7" spans="1:20" ht="11.25" customHeight="1" thickBot="1">
      <c r="A7" s="12"/>
      <c r="B7" s="12"/>
      <c r="C7" s="12"/>
      <c r="D7" s="12"/>
      <c r="E7" s="12"/>
      <c r="F7" s="12"/>
      <c r="H7" s="13"/>
      <c r="I7" s="13"/>
      <c r="J7" s="13"/>
      <c r="K7" s="13"/>
      <c r="L7" s="13"/>
      <c r="N7" s="13"/>
      <c r="O7" s="13"/>
      <c r="P7" s="13"/>
      <c r="Q7" s="13"/>
      <c r="S7" s="13"/>
      <c r="T7" s="13"/>
    </row>
    <row r="8" spans="1:20" ht="12.75">
      <c r="A8" s="79">
        <v>1</v>
      </c>
      <c r="B8" s="76">
        <v>173</v>
      </c>
      <c r="C8" s="27" t="s">
        <v>93</v>
      </c>
      <c r="D8" s="28" t="s">
        <v>94</v>
      </c>
      <c r="E8" s="27" t="s">
        <v>92</v>
      </c>
      <c r="F8" s="82"/>
      <c r="H8" s="72">
        <v>0.00047743055555555554</v>
      </c>
      <c r="I8" s="73">
        <v>18</v>
      </c>
      <c r="J8" s="71">
        <v>1</v>
      </c>
      <c r="K8" s="18">
        <f>VLOOKUP(J8,POINTS!$A$2:POINTS!$B$51,2)</f>
        <v>100</v>
      </c>
      <c r="L8" s="10">
        <v>10</v>
      </c>
      <c r="M8" s="81"/>
      <c r="N8" s="25">
        <v>0.0011364583333333333</v>
      </c>
      <c r="O8" s="63">
        <v>2</v>
      </c>
      <c r="P8" s="19">
        <f>VLOOKUP(O8,POINTS!$A$2:POINTS!$B$51,2)</f>
        <v>90</v>
      </c>
      <c r="Q8" s="10">
        <v>10</v>
      </c>
      <c r="S8" s="23">
        <f aca="true" t="shared" si="0" ref="S8:S29">SUM(H8,N8)</f>
        <v>0.0016138888888888889</v>
      </c>
      <c r="T8" s="10">
        <f aca="true" t="shared" si="1" ref="T8:T29">K8+L8+P8+Q8</f>
        <v>210</v>
      </c>
    </row>
    <row r="9" spans="1:20" ht="12.75">
      <c r="A9" s="7">
        <v>2</v>
      </c>
      <c r="B9" s="76">
        <v>179</v>
      </c>
      <c r="C9" s="30" t="s">
        <v>116</v>
      </c>
      <c r="D9" s="14" t="s">
        <v>117</v>
      </c>
      <c r="E9" s="30" t="s">
        <v>109</v>
      </c>
      <c r="F9" s="83"/>
      <c r="H9" s="72">
        <v>0.000599074074074074</v>
      </c>
      <c r="I9" s="73">
        <v>14</v>
      </c>
      <c r="J9" s="9">
        <v>4</v>
      </c>
      <c r="K9" s="19">
        <f>VLOOKUP(J9,POINTS!$A$2:POINTS!$B$51,2)</f>
        <v>76</v>
      </c>
      <c r="L9" s="10">
        <v>10</v>
      </c>
      <c r="M9" s="81"/>
      <c r="N9" s="25">
        <v>0.0010822916666666667</v>
      </c>
      <c r="O9" s="63">
        <v>1</v>
      </c>
      <c r="P9" s="19">
        <f>VLOOKUP(O9,POINTS!$A$2:POINTS!$B$51,2)</f>
        <v>100</v>
      </c>
      <c r="Q9" s="10">
        <v>10</v>
      </c>
      <c r="S9" s="23">
        <f t="shared" si="0"/>
        <v>0.0016813657407407407</v>
      </c>
      <c r="T9" s="10">
        <f t="shared" si="1"/>
        <v>196</v>
      </c>
    </row>
    <row r="10" spans="1:20" ht="12.75">
      <c r="A10" s="7">
        <v>3</v>
      </c>
      <c r="B10" s="76">
        <v>186</v>
      </c>
      <c r="C10" s="30" t="s">
        <v>152</v>
      </c>
      <c r="D10" s="14" t="s">
        <v>153</v>
      </c>
      <c r="E10" s="30" t="s">
        <v>109</v>
      </c>
      <c r="F10" s="31"/>
      <c r="H10" s="72">
        <v>0.00038368055555555557</v>
      </c>
      <c r="I10" s="73">
        <v>14</v>
      </c>
      <c r="J10" s="9">
        <v>2</v>
      </c>
      <c r="K10" s="19">
        <f>VLOOKUP(J10,POINTS!$A$2:POINTS!$B$51,2)</f>
        <v>90</v>
      </c>
      <c r="L10" s="10">
        <v>10</v>
      </c>
      <c r="M10" s="81"/>
      <c r="N10" s="25">
        <v>0.0011931712962962966</v>
      </c>
      <c r="O10" s="63">
        <v>4</v>
      </c>
      <c r="P10" s="19">
        <f>VLOOKUP(O10,POINTS!$A$2:POINTS!$B$51,2)</f>
        <v>76</v>
      </c>
      <c r="Q10" s="10">
        <v>10</v>
      </c>
      <c r="S10" s="23">
        <f t="shared" si="0"/>
        <v>0.001576851851851852</v>
      </c>
      <c r="T10" s="10">
        <f t="shared" si="1"/>
        <v>186</v>
      </c>
    </row>
    <row r="11" spans="1:20" ht="12.75">
      <c r="A11" s="7">
        <v>4</v>
      </c>
      <c r="B11" s="76">
        <v>190</v>
      </c>
      <c r="C11" s="30" t="s">
        <v>107</v>
      </c>
      <c r="D11" s="14" t="s">
        <v>191</v>
      </c>
      <c r="E11" s="30" t="s">
        <v>109</v>
      </c>
      <c r="F11" s="31"/>
      <c r="H11" s="72">
        <v>0.00047025462962962966</v>
      </c>
      <c r="I11" s="73">
        <v>14</v>
      </c>
      <c r="J11" s="9">
        <v>3</v>
      </c>
      <c r="K11" s="19">
        <f>VLOOKUP(J11,POINTS!$A$2:POINTS!$B$51,2)</f>
        <v>82</v>
      </c>
      <c r="L11" s="10">
        <v>10</v>
      </c>
      <c r="M11" s="81"/>
      <c r="N11" s="25">
        <v>0.0011983796296296298</v>
      </c>
      <c r="O11" s="63">
        <v>5</v>
      </c>
      <c r="P11" s="19">
        <f>VLOOKUP(O11,POINTS!$A$2:POINTS!$B$51,2)</f>
        <v>72</v>
      </c>
      <c r="Q11" s="10">
        <v>10</v>
      </c>
      <c r="S11" s="23">
        <f t="shared" si="0"/>
        <v>0.0016686342592592595</v>
      </c>
      <c r="T11" s="10">
        <f t="shared" si="1"/>
        <v>174</v>
      </c>
    </row>
    <row r="12" spans="1:20" ht="12.75">
      <c r="A12" s="7">
        <v>5</v>
      </c>
      <c r="B12" s="76">
        <v>185</v>
      </c>
      <c r="C12" s="30" t="s">
        <v>125</v>
      </c>
      <c r="D12" s="14" t="s">
        <v>122</v>
      </c>
      <c r="E12" s="30" t="s">
        <v>109</v>
      </c>
      <c r="F12" s="31"/>
      <c r="H12" s="72">
        <v>0.0004550925925925926</v>
      </c>
      <c r="I12" s="73">
        <v>9</v>
      </c>
      <c r="J12" s="9">
        <v>13</v>
      </c>
      <c r="K12" s="19">
        <f>VLOOKUP(J12,POINTS!$A$2:POINTS!$B$51,2)</f>
        <v>46</v>
      </c>
      <c r="L12" s="10">
        <v>10</v>
      </c>
      <c r="M12" s="81"/>
      <c r="N12" s="25">
        <v>0.001149537037037037</v>
      </c>
      <c r="O12" s="63">
        <v>3</v>
      </c>
      <c r="P12" s="19">
        <f>VLOOKUP(O12,POINTS!$A$2:POINTS!$B$51,2)</f>
        <v>82</v>
      </c>
      <c r="Q12" s="10">
        <v>10</v>
      </c>
      <c r="S12" s="23">
        <f t="shared" si="0"/>
        <v>0.0016046296296296297</v>
      </c>
      <c r="T12" s="10">
        <f t="shared" si="1"/>
        <v>148</v>
      </c>
    </row>
    <row r="13" spans="1:20" ht="12.75">
      <c r="A13" s="7">
        <v>6</v>
      </c>
      <c r="B13" s="76">
        <v>177</v>
      </c>
      <c r="C13" s="30" t="s">
        <v>110</v>
      </c>
      <c r="D13" s="14" t="s">
        <v>111</v>
      </c>
      <c r="E13" s="30" t="s">
        <v>109</v>
      </c>
      <c r="F13" s="31"/>
      <c r="H13" s="72">
        <v>0.0005310185185185186</v>
      </c>
      <c r="I13" s="73">
        <v>11</v>
      </c>
      <c r="J13" s="9">
        <v>7</v>
      </c>
      <c r="K13" s="19">
        <f>VLOOKUP(J13,POINTS!$A$2:POINTS!$B$51,2)</f>
        <v>64</v>
      </c>
      <c r="L13" s="10">
        <v>10</v>
      </c>
      <c r="M13" s="81"/>
      <c r="N13" s="25">
        <v>0.001251388888888889</v>
      </c>
      <c r="O13" s="63">
        <v>7</v>
      </c>
      <c r="P13" s="19">
        <f>VLOOKUP(O13,POINTS!$A$2:POINTS!$B$51,2)</f>
        <v>64</v>
      </c>
      <c r="Q13" s="10">
        <v>10</v>
      </c>
      <c r="S13" s="23">
        <f t="shared" si="0"/>
        <v>0.0017824074074074075</v>
      </c>
      <c r="T13" s="10">
        <f t="shared" si="1"/>
        <v>148</v>
      </c>
    </row>
    <row r="14" spans="1:20" ht="12.75">
      <c r="A14" s="7">
        <v>7</v>
      </c>
      <c r="B14" s="76">
        <v>176</v>
      </c>
      <c r="C14" s="30" t="s">
        <v>107</v>
      </c>
      <c r="D14" s="14" t="s">
        <v>108</v>
      </c>
      <c r="E14" s="30" t="s">
        <v>109</v>
      </c>
      <c r="F14" s="31"/>
      <c r="H14" s="72">
        <v>0.00043506944444444447</v>
      </c>
      <c r="I14" s="73">
        <v>12</v>
      </c>
      <c r="J14" s="9">
        <v>5</v>
      </c>
      <c r="K14" s="19">
        <f>VLOOKUP(J14,POINTS!$A$2:POINTS!$B$51,2)</f>
        <v>72</v>
      </c>
      <c r="L14" s="10">
        <v>10</v>
      </c>
      <c r="M14" s="81"/>
      <c r="N14" s="25">
        <v>0.0012692129629629629</v>
      </c>
      <c r="O14" s="63">
        <v>10</v>
      </c>
      <c r="P14" s="19">
        <f>VLOOKUP(O14,POINTS!$A$2:POINTS!$B$51,2)</f>
        <v>54</v>
      </c>
      <c r="Q14" s="10">
        <v>10</v>
      </c>
      <c r="S14" s="23">
        <f t="shared" si="0"/>
        <v>0.0017042824074074074</v>
      </c>
      <c r="T14" s="10">
        <f t="shared" si="1"/>
        <v>146</v>
      </c>
    </row>
    <row r="15" spans="1:20" ht="12.75">
      <c r="A15" s="7">
        <v>8</v>
      </c>
      <c r="B15" s="76">
        <v>170</v>
      </c>
      <c r="C15" s="30" t="s">
        <v>70</v>
      </c>
      <c r="D15" s="14" t="s">
        <v>66</v>
      </c>
      <c r="E15" s="30" t="s">
        <v>57</v>
      </c>
      <c r="F15" s="31"/>
      <c r="H15" s="72">
        <v>0.0006413194444444445</v>
      </c>
      <c r="I15" s="73">
        <v>10</v>
      </c>
      <c r="J15" s="9">
        <v>10</v>
      </c>
      <c r="K15" s="19">
        <f>VLOOKUP(J15,POINTS!$A$2:POINTS!$B$51,2)</f>
        <v>54</v>
      </c>
      <c r="L15" s="10">
        <v>10</v>
      </c>
      <c r="M15" s="81"/>
      <c r="N15" s="25">
        <v>0.001213773148148148</v>
      </c>
      <c r="O15" s="63">
        <v>6</v>
      </c>
      <c r="P15" s="19">
        <f>VLOOKUP(O15,POINTS!$A$2:POINTS!$B$51,2)</f>
        <v>68</v>
      </c>
      <c r="Q15" s="10">
        <v>10</v>
      </c>
      <c r="S15" s="23">
        <f t="shared" si="0"/>
        <v>0.0018550925925925926</v>
      </c>
      <c r="T15" s="10">
        <f t="shared" si="1"/>
        <v>142</v>
      </c>
    </row>
    <row r="16" spans="1:20" ht="12.75">
      <c r="A16" s="7">
        <v>9</v>
      </c>
      <c r="B16" s="76">
        <v>193</v>
      </c>
      <c r="C16" s="30" t="s">
        <v>196</v>
      </c>
      <c r="D16" s="14" t="s">
        <v>197</v>
      </c>
      <c r="E16" s="30" t="s">
        <v>109</v>
      </c>
      <c r="F16" s="36"/>
      <c r="H16" s="21">
        <v>0.00043506944444444447</v>
      </c>
      <c r="I16" s="37">
        <v>10</v>
      </c>
      <c r="J16" s="9">
        <v>9</v>
      </c>
      <c r="K16" s="19">
        <f>VLOOKUP(J16,POINTS!$A$2:POINTS!$B$51,2)</f>
        <v>57</v>
      </c>
      <c r="L16" s="10">
        <v>10</v>
      </c>
      <c r="M16" s="81"/>
      <c r="N16" s="25">
        <v>0.0013064814814814816</v>
      </c>
      <c r="O16" s="63">
        <v>12</v>
      </c>
      <c r="P16" s="19">
        <f>VLOOKUP(O16,POINTS!$A$2:POINTS!$B$51,2)</f>
        <v>48</v>
      </c>
      <c r="Q16" s="10">
        <v>10</v>
      </c>
      <c r="S16" s="23">
        <f t="shared" si="0"/>
        <v>0.0017415509259259261</v>
      </c>
      <c r="T16" s="10">
        <f t="shared" si="1"/>
        <v>125</v>
      </c>
    </row>
    <row r="17" spans="1:20" ht="12.75">
      <c r="A17" s="7">
        <v>10</v>
      </c>
      <c r="B17" s="76">
        <v>181</v>
      </c>
      <c r="C17" s="30" t="s">
        <v>70</v>
      </c>
      <c r="D17" s="14" t="s">
        <v>120</v>
      </c>
      <c r="E17" s="30" t="s">
        <v>109</v>
      </c>
      <c r="F17" s="31"/>
      <c r="H17" s="72">
        <v>0.0003261574074074074</v>
      </c>
      <c r="I17" s="73">
        <v>10</v>
      </c>
      <c r="J17" s="9">
        <v>8</v>
      </c>
      <c r="K17" s="19">
        <f>VLOOKUP(J17,POINTS!$A$2:POINTS!$B$51,2)</f>
        <v>60</v>
      </c>
      <c r="L17" s="10">
        <v>10</v>
      </c>
      <c r="M17" s="81"/>
      <c r="N17" s="25">
        <v>0.0013390046296296294</v>
      </c>
      <c r="O17" s="63">
        <v>14</v>
      </c>
      <c r="P17" s="19">
        <f>VLOOKUP(O17,POINTS!$A$2:POINTS!$B$51,2)</f>
        <v>44</v>
      </c>
      <c r="Q17" s="10">
        <v>10</v>
      </c>
      <c r="S17" s="23">
        <f t="shared" si="0"/>
        <v>0.0016651620370370368</v>
      </c>
      <c r="T17" s="10">
        <f t="shared" si="1"/>
        <v>124</v>
      </c>
    </row>
    <row r="18" spans="1:20" ht="12.75">
      <c r="A18" s="7">
        <v>11</v>
      </c>
      <c r="B18" s="76">
        <v>191</v>
      </c>
      <c r="C18" s="30" t="s">
        <v>192</v>
      </c>
      <c r="D18" s="14" t="s">
        <v>193</v>
      </c>
      <c r="E18" s="30" t="s">
        <v>57</v>
      </c>
      <c r="F18" s="31"/>
      <c r="H18" s="72">
        <v>0.00043182870370370375</v>
      </c>
      <c r="I18" s="73">
        <v>11</v>
      </c>
      <c r="J18" s="9">
        <v>6</v>
      </c>
      <c r="K18" s="19">
        <f>VLOOKUP(J18,POINTS!$A$2:POINTS!$B$51,2)</f>
        <v>68</v>
      </c>
      <c r="L18" s="10">
        <v>10</v>
      </c>
      <c r="M18" s="81"/>
      <c r="N18" s="25">
        <v>0.0014917824074074072</v>
      </c>
      <c r="O18" s="63">
        <v>19</v>
      </c>
      <c r="P18" s="19">
        <f>VLOOKUP(O18,POINTS!$A$2:POINTS!$B$51,2)</f>
        <v>34</v>
      </c>
      <c r="Q18" s="10">
        <v>10</v>
      </c>
      <c r="S18" s="23">
        <f t="shared" si="0"/>
        <v>0.001923611111111111</v>
      </c>
      <c r="T18" s="10">
        <f t="shared" si="1"/>
        <v>122</v>
      </c>
    </row>
    <row r="19" spans="1:20" ht="12.75">
      <c r="A19" s="7">
        <v>12</v>
      </c>
      <c r="B19" s="76">
        <v>189</v>
      </c>
      <c r="C19" s="30" t="s">
        <v>189</v>
      </c>
      <c r="D19" s="14" t="s">
        <v>190</v>
      </c>
      <c r="E19" s="30" t="s">
        <v>109</v>
      </c>
      <c r="F19" s="31"/>
      <c r="H19" s="72">
        <v>0.000497337962962963</v>
      </c>
      <c r="I19" s="73">
        <v>7</v>
      </c>
      <c r="J19" s="9">
        <v>16</v>
      </c>
      <c r="K19" s="19">
        <f>VLOOKUP(J19,POINTS!$A$2:POINTS!$B$51,2)</f>
        <v>40</v>
      </c>
      <c r="L19" s="10">
        <v>10</v>
      </c>
      <c r="M19" s="81"/>
      <c r="N19" s="25">
        <v>0.0012527777777777778</v>
      </c>
      <c r="O19" s="63">
        <v>8</v>
      </c>
      <c r="P19" s="19">
        <f>VLOOKUP(O19,POINTS!$A$2:POINTS!$B$51,2)</f>
        <v>60</v>
      </c>
      <c r="Q19" s="10">
        <v>10</v>
      </c>
      <c r="S19" s="23">
        <f t="shared" si="0"/>
        <v>0.0017501157407407409</v>
      </c>
      <c r="T19" s="10">
        <f t="shared" si="1"/>
        <v>120</v>
      </c>
    </row>
    <row r="20" spans="1:20" ht="12.75">
      <c r="A20" s="7">
        <v>13</v>
      </c>
      <c r="B20" s="76">
        <v>180</v>
      </c>
      <c r="C20" s="30" t="s">
        <v>118</v>
      </c>
      <c r="D20" s="14" t="s">
        <v>119</v>
      </c>
      <c r="E20" s="30" t="s">
        <v>109</v>
      </c>
      <c r="F20" s="31"/>
      <c r="H20" s="72">
        <v>0.000709375</v>
      </c>
      <c r="I20" s="73">
        <v>6</v>
      </c>
      <c r="J20" s="9">
        <v>18</v>
      </c>
      <c r="K20" s="19">
        <f>VLOOKUP(J20,POINTS!$A$2:POINTS!$B$51,2)</f>
        <v>36</v>
      </c>
      <c r="L20" s="10">
        <v>10</v>
      </c>
      <c r="M20" s="81"/>
      <c r="N20" s="25">
        <v>0.00126875</v>
      </c>
      <c r="O20" s="63">
        <v>9</v>
      </c>
      <c r="P20" s="19">
        <f>VLOOKUP(O20,POINTS!$A$2:POINTS!$B$51,2)</f>
        <v>57</v>
      </c>
      <c r="Q20" s="10">
        <v>10</v>
      </c>
      <c r="S20" s="23">
        <f t="shared" si="0"/>
        <v>0.001978125</v>
      </c>
      <c r="T20" s="10">
        <f t="shared" si="1"/>
        <v>113</v>
      </c>
    </row>
    <row r="21" spans="1:20" ht="12.75">
      <c r="A21" s="7">
        <v>14</v>
      </c>
      <c r="B21" s="76">
        <v>171</v>
      </c>
      <c r="C21" s="30" t="s">
        <v>79</v>
      </c>
      <c r="D21" s="14" t="s">
        <v>80</v>
      </c>
      <c r="E21" s="30" t="s">
        <v>57</v>
      </c>
      <c r="F21" s="31"/>
      <c r="H21" s="72">
        <v>0.0007537037037037036</v>
      </c>
      <c r="I21" s="73">
        <v>10</v>
      </c>
      <c r="J21" s="9">
        <v>11</v>
      </c>
      <c r="K21" s="19">
        <f>VLOOKUP(J21,POINTS!$A$2:POINTS!$B$51,2)</f>
        <v>51</v>
      </c>
      <c r="L21" s="10">
        <v>10</v>
      </c>
      <c r="M21" s="81"/>
      <c r="N21" s="25">
        <v>0.0013725694444444445</v>
      </c>
      <c r="O21" s="63">
        <v>16</v>
      </c>
      <c r="P21" s="19">
        <f>VLOOKUP(O21,POINTS!$A$2:POINTS!$B$51,2)</f>
        <v>40</v>
      </c>
      <c r="Q21" s="10">
        <v>10</v>
      </c>
      <c r="S21" s="23">
        <f t="shared" si="0"/>
        <v>0.002126273148148148</v>
      </c>
      <c r="T21" s="10">
        <f t="shared" si="1"/>
        <v>111</v>
      </c>
    </row>
    <row r="22" spans="1:20" ht="12.75">
      <c r="A22" s="7">
        <v>15</v>
      </c>
      <c r="B22" s="76">
        <v>184</v>
      </c>
      <c r="C22" s="30" t="s">
        <v>123</v>
      </c>
      <c r="D22" s="14" t="s">
        <v>124</v>
      </c>
      <c r="E22" s="30" t="s">
        <v>109</v>
      </c>
      <c r="F22" s="31"/>
      <c r="H22" s="72">
        <v>0.0005049768518518518</v>
      </c>
      <c r="I22" s="73">
        <v>9</v>
      </c>
      <c r="J22" s="9">
        <v>14</v>
      </c>
      <c r="K22" s="19">
        <f>VLOOKUP(J22,POINTS!$A$2:POINTS!$B$51,2)</f>
        <v>44</v>
      </c>
      <c r="L22" s="10">
        <v>10</v>
      </c>
      <c r="M22" s="81"/>
      <c r="N22" s="25">
        <v>0.0013275462962962963</v>
      </c>
      <c r="O22" s="63">
        <v>13</v>
      </c>
      <c r="P22" s="19">
        <f>VLOOKUP(O22,POINTS!$A$2:POINTS!$B$51,2)</f>
        <v>46</v>
      </c>
      <c r="Q22" s="10">
        <v>10</v>
      </c>
      <c r="S22" s="23">
        <f t="shared" si="0"/>
        <v>0.0018325231481481482</v>
      </c>
      <c r="T22" s="10">
        <f t="shared" si="1"/>
        <v>110</v>
      </c>
    </row>
    <row r="23" spans="1:20" ht="12.75">
      <c r="A23" s="7">
        <v>16</v>
      </c>
      <c r="B23" s="76">
        <v>187</v>
      </c>
      <c r="C23" s="30" t="s">
        <v>154</v>
      </c>
      <c r="D23" s="14" t="s">
        <v>153</v>
      </c>
      <c r="E23" s="30" t="s">
        <v>109</v>
      </c>
      <c r="F23" s="31"/>
      <c r="H23" s="72">
        <v>0.0005604166666666666</v>
      </c>
      <c r="I23" s="73">
        <v>7</v>
      </c>
      <c r="J23" s="9">
        <v>17</v>
      </c>
      <c r="K23" s="19">
        <f>VLOOKUP(J23,POINTS!$A$2:POINTS!$B$51,2)</f>
        <v>38</v>
      </c>
      <c r="L23" s="10">
        <v>10</v>
      </c>
      <c r="M23" s="81"/>
      <c r="N23" s="25">
        <v>0.0012984953703703702</v>
      </c>
      <c r="O23" s="63">
        <v>11</v>
      </c>
      <c r="P23" s="19">
        <f>VLOOKUP(O23,POINTS!$A$2:POINTS!$B$51,2)</f>
        <v>51</v>
      </c>
      <c r="Q23" s="10">
        <v>10</v>
      </c>
      <c r="S23" s="23">
        <f t="shared" si="0"/>
        <v>0.001858912037037037</v>
      </c>
      <c r="T23" s="10">
        <f t="shared" si="1"/>
        <v>109</v>
      </c>
    </row>
    <row r="24" spans="1:20" ht="12.75">
      <c r="A24" s="7">
        <v>17</v>
      </c>
      <c r="B24" s="76">
        <v>183</v>
      </c>
      <c r="C24" s="30" t="s">
        <v>121</v>
      </c>
      <c r="D24" s="14" t="s">
        <v>122</v>
      </c>
      <c r="E24" s="30" t="s">
        <v>109</v>
      </c>
      <c r="F24" s="31"/>
      <c r="H24" s="72">
        <v>0.0004503472222222222</v>
      </c>
      <c r="I24" s="73">
        <v>9</v>
      </c>
      <c r="J24" s="9">
        <v>12</v>
      </c>
      <c r="K24" s="19">
        <f>VLOOKUP(J24,POINTS!$A$2:POINTS!$B$51,2)</f>
        <v>48</v>
      </c>
      <c r="L24" s="10">
        <v>10</v>
      </c>
      <c r="M24" s="81"/>
      <c r="N24" s="25">
        <v>0.001415625</v>
      </c>
      <c r="O24" s="63">
        <v>17</v>
      </c>
      <c r="P24" s="19">
        <f>VLOOKUP(O24,POINTS!$A$2:POINTS!$B$51,2)</f>
        <v>38</v>
      </c>
      <c r="Q24" s="10">
        <v>10</v>
      </c>
      <c r="S24" s="23">
        <f t="shared" si="0"/>
        <v>0.0018659722222222222</v>
      </c>
      <c r="T24" s="10">
        <f t="shared" si="1"/>
        <v>106</v>
      </c>
    </row>
    <row r="25" spans="1:20" ht="12.75">
      <c r="A25" s="7">
        <v>18</v>
      </c>
      <c r="B25" s="76">
        <v>174</v>
      </c>
      <c r="C25" s="30" t="s">
        <v>100</v>
      </c>
      <c r="D25" s="14" t="s">
        <v>54</v>
      </c>
      <c r="E25" s="30" t="s">
        <v>101</v>
      </c>
      <c r="F25" s="31"/>
      <c r="H25" s="72">
        <v>0.0005902777777777778</v>
      </c>
      <c r="I25" s="73">
        <v>8</v>
      </c>
      <c r="J25" s="9">
        <v>15</v>
      </c>
      <c r="K25" s="19">
        <f>VLOOKUP(J25,POINTS!$A$2:POINTS!$B$51,2)</f>
        <v>42</v>
      </c>
      <c r="L25" s="10">
        <v>10</v>
      </c>
      <c r="M25" s="81"/>
      <c r="N25" s="25">
        <v>0.0013546296296296299</v>
      </c>
      <c r="O25" s="63">
        <v>15</v>
      </c>
      <c r="P25" s="19">
        <f>VLOOKUP(O25,POINTS!$A$2:POINTS!$B$51,2)</f>
        <v>42</v>
      </c>
      <c r="Q25" s="10">
        <v>10</v>
      </c>
      <c r="S25" s="23">
        <f t="shared" si="0"/>
        <v>0.0019449074074074078</v>
      </c>
      <c r="T25" s="10">
        <f t="shared" si="1"/>
        <v>104</v>
      </c>
    </row>
    <row r="26" spans="1:20" ht="12.75">
      <c r="A26" s="7">
        <v>19</v>
      </c>
      <c r="B26" s="76">
        <v>178</v>
      </c>
      <c r="C26" s="30" t="s">
        <v>114</v>
      </c>
      <c r="D26" s="14" t="s">
        <v>115</v>
      </c>
      <c r="E26" s="30" t="s">
        <v>109</v>
      </c>
      <c r="F26" s="31"/>
      <c r="H26" s="72">
        <v>0.0009763888888888887</v>
      </c>
      <c r="I26" s="73">
        <v>5</v>
      </c>
      <c r="J26" s="9">
        <v>19</v>
      </c>
      <c r="K26" s="19">
        <f>VLOOKUP(J26,POINTS!$A$2:POINTS!$B$51,2)</f>
        <v>34</v>
      </c>
      <c r="L26" s="10">
        <v>10</v>
      </c>
      <c r="M26" s="81"/>
      <c r="N26" s="25">
        <v>0.001429513888888889</v>
      </c>
      <c r="O26" s="63">
        <v>18</v>
      </c>
      <c r="P26" s="19">
        <f>VLOOKUP(O26,POINTS!$A$2:POINTS!$B$51,2)</f>
        <v>36</v>
      </c>
      <c r="Q26" s="10">
        <v>10</v>
      </c>
      <c r="S26" s="23">
        <f t="shared" si="0"/>
        <v>0.0024059027777777776</v>
      </c>
      <c r="T26" s="10">
        <f t="shared" si="1"/>
        <v>90</v>
      </c>
    </row>
    <row r="27" spans="1:20" ht="12.75">
      <c r="A27" s="7">
        <v>20</v>
      </c>
      <c r="B27" s="76">
        <v>172</v>
      </c>
      <c r="C27" s="30" t="s">
        <v>81</v>
      </c>
      <c r="D27" s="14" t="s">
        <v>82</v>
      </c>
      <c r="E27" s="30" t="s">
        <v>57</v>
      </c>
      <c r="F27" s="31"/>
      <c r="H27" s="72">
        <v>0.0006388888888888889</v>
      </c>
      <c r="I27" s="73">
        <v>4</v>
      </c>
      <c r="J27" s="9">
        <v>20</v>
      </c>
      <c r="K27" s="19">
        <f>VLOOKUP(J27,POINTS!$A$2:POINTS!$B$51,2)</f>
        <v>32</v>
      </c>
      <c r="L27" s="10">
        <v>10</v>
      </c>
      <c r="M27" s="81"/>
      <c r="N27" s="25">
        <v>0.0016363425925925927</v>
      </c>
      <c r="O27" s="63">
        <v>22</v>
      </c>
      <c r="P27" s="19">
        <f>VLOOKUP(O27,POINTS!$A$2:POINTS!$B$51,2)</f>
        <v>29</v>
      </c>
      <c r="Q27" s="10">
        <v>10</v>
      </c>
      <c r="S27" s="23">
        <f t="shared" si="0"/>
        <v>0.0022752314814814814</v>
      </c>
      <c r="T27" s="10">
        <f t="shared" si="1"/>
        <v>81</v>
      </c>
    </row>
    <row r="28" spans="1:20" ht="12.75">
      <c r="A28" s="7">
        <v>21</v>
      </c>
      <c r="B28" s="76">
        <v>169</v>
      </c>
      <c r="C28" s="30" t="s">
        <v>77</v>
      </c>
      <c r="D28" s="14" t="s">
        <v>78</v>
      </c>
      <c r="E28" s="30" t="s">
        <v>57</v>
      </c>
      <c r="F28" s="31"/>
      <c r="H28" s="72">
        <v>0.0010633101851851851</v>
      </c>
      <c r="I28" s="73">
        <v>2</v>
      </c>
      <c r="J28" s="9">
        <v>22</v>
      </c>
      <c r="K28" s="19">
        <f>VLOOKUP(J28,POINTS!$A$2:POINTS!$B$51,2)</f>
        <v>29</v>
      </c>
      <c r="L28" s="10">
        <v>10</v>
      </c>
      <c r="M28" s="81"/>
      <c r="N28" s="25">
        <v>0.0015528935185185186</v>
      </c>
      <c r="O28" s="63">
        <v>20</v>
      </c>
      <c r="P28" s="19">
        <f>VLOOKUP(O28,POINTS!$A$2:POINTS!$B$51,2)</f>
        <v>32</v>
      </c>
      <c r="Q28" s="10">
        <v>10</v>
      </c>
      <c r="S28" s="23">
        <f t="shared" si="0"/>
        <v>0.002616203703703704</v>
      </c>
      <c r="T28" s="10">
        <f t="shared" si="1"/>
        <v>81</v>
      </c>
    </row>
    <row r="29" spans="1:20" ht="12.75">
      <c r="A29" s="7">
        <v>22</v>
      </c>
      <c r="B29" s="76">
        <v>188</v>
      </c>
      <c r="C29" s="30" t="s">
        <v>188</v>
      </c>
      <c r="D29" s="14" t="s">
        <v>85</v>
      </c>
      <c r="E29" s="30" t="s">
        <v>169</v>
      </c>
      <c r="F29" s="31"/>
      <c r="H29" s="72">
        <v>0.000752199074074074</v>
      </c>
      <c r="I29" s="73">
        <v>4</v>
      </c>
      <c r="J29" s="9">
        <v>21</v>
      </c>
      <c r="K29" s="19">
        <f>VLOOKUP(J29,POINTS!$A$2:POINTS!$B$51,2)</f>
        <v>30</v>
      </c>
      <c r="L29" s="10">
        <v>10</v>
      </c>
      <c r="M29" s="81"/>
      <c r="N29" s="25">
        <v>0.0015944444444444446</v>
      </c>
      <c r="O29" s="63">
        <v>21</v>
      </c>
      <c r="P29" s="19">
        <f>VLOOKUP(O29,POINTS!$A$2:POINTS!$B$51,2)</f>
        <v>30</v>
      </c>
      <c r="Q29" s="10">
        <v>10</v>
      </c>
      <c r="S29" s="23">
        <f t="shared" si="0"/>
        <v>0.0023466435185185187</v>
      </c>
      <c r="T29" s="10">
        <f t="shared" si="1"/>
        <v>80</v>
      </c>
    </row>
    <row r="30" spans="1:20" ht="12.75">
      <c r="A30" s="7"/>
      <c r="B30" s="76"/>
      <c r="C30" s="35"/>
      <c r="D30" s="34"/>
      <c r="E30" s="35"/>
      <c r="F30" s="36"/>
      <c r="H30" s="21"/>
      <c r="I30" s="37"/>
      <c r="J30" s="9"/>
      <c r="K30" s="19"/>
      <c r="L30" s="10"/>
      <c r="M30" s="81"/>
      <c r="N30" s="25"/>
      <c r="O30" s="63"/>
      <c r="P30" s="19"/>
      <c r="Q30" s="10"/>
      <c r="S30" s="23"/>
      <c r="T30" s="10"/>
    </row>
    <row r="31" spans="1:20" ht="12.75">
      <c r="A31" s="7"/>
      <c r="B31" s="111" t="s">
        <v>73</v>
      </c>
      <c r="C31" s="111"/>
      <c r="D31" s="111"/>
      <c r="E31" s="111"/>
      <c r="F31" s="112"/>
      <c r="H31" s="21"/>
      <c r="I31" s="25"/>
      <c r="J31" s="9"/>
      <c r="K31" s="19"/>
      <c r="L31" s="10"/>
      <c r="M31" s="81"/>
      <c r="N31" s="25"/>
      <c r="O31" s="9"/>
      <c r="P31" s="19"/>
      <c r="Q31" s="10"/>
      <c r="S31" s="23"/>
      <c r="T31" s="10"/>
    </row>
    <row r="32" spans="1:20" ht="12.75">
      <c r="A32" s="7"/>
      <c r="B32" s="77"/>
      <c r="C32" s="14"/>
      <c r="D32" s="14"/>
      <c r="E32" s="14"/>
      <c r="F32" s="15"/>
      <c r="H32" s="21"/>
      <c r="I32" s="25"/>
      <c r="J32" s="9"/>
      <c r="K32" s="19"/>
      <c r="L32" s="10"/>
      <c r="M32" s="81"/>
      <c r="N32" s="25"/>
      <c r="O32" s="9"/>
      <c r="P32" s="19"/>
      <c r="Q32" s="10"/>
      <c r="S32" s="23"/>
      <c r="T32" s="10"/>
    </row>
    <row r="33" spans="1:20" ht="12.75">
      <c r="A33" s="7"/>
      <c r="B33" s="77"/>
      <c r="C33" s="14"/>
      <c r="D33" s="14"/>
      <c r="E33" s="14"/>
      <c r="F33" s="15"/>
      <c r="H33" s="21"/>
      <c r="I33" s="25"/>
      <c r="J33" s="9"/>
      <c r="K33" s="19"/>
      <c r="L33" s="10"/>
      <c r="M33" s="81"/>
      <c r="N33" s="25"/>
      <c r="O33" s="9"/>
      <c r="P33" s="19"/>
      <c r="Q33" s="10"/>
      <c r="S33" s="23"/>
      <c r="T33" s="10"/>
    </row>
    <row r="34" spans="1:20" ht="12.75">
      <c r="A34" s="7">
        <v>1</v>
      </c>
      <c r="B34" s="76">
        <v>197</v>
      </c>
      <c r="C34" s="30" t="s">
        <v>112</v>
      </c>
      <c r="D34" s="14" t="s">
        <v>113</v>
      </c>
      <c r="E34" s="30" t="s">
        <v>109</v>
      </c>
      <c r="F34" s="31"/>
      <c r="H34" s="21">
        <v>0.0005222222222222222</v>
      </c>
      <c r="I34" s="37">
        <v>13</v>
      </c>
      <c r="J34" s="9">
        <v>1</v>
      </c>
      <c r="K34" s="19">
        <f>VLOOKUP(J34,POINTS!$A$2:POINTS!$B$51,2)</f>
        <v>100</v>
      </c>
      <c r="L34" s="10">
        <v>10</v>
      </c>
      <c r="M34" s="81"/>
      <c r="N34" s="25">
        <v>0.0012619212962962964</v>
      </c>
      <c r="O34" s="63">
        <v>1</v>
      </c>
      <c r="P34" s="19">
        <f>VLOOKUP(O34,POINTS!$A$2:POINTS!$B$51,2)</f>
        <v>100</v>
      </c>
      <c r="Q34" s="10">
        <v>10</v>
      </c>
      <c r="S34" s="23">
        <f>SUM(H34,N34)</f>
        <v>0.0017841435185185187</v>
      </c>
      <c r="T34" s="10">
        <f>K34+L34+P34+Q34</f>
        <v>220</v>
      </c>
    </row>
    <row r="35" spans="1:20" ht="12.75">
      <c r="A35" s="7">
        <v>2</v>
      </c>
      <c r="B35" s="76">
        <v>196</v>
      </c>
      <c r="C35" s="30" t="s">
        <v>53</v>
      </c>
      <c r="D35" s="14" t="s">
        <v>83</v>
      </c>
      <c r="E35" s="30" t="s">
        <v>57</v>
      </c>
      <c r="F35" s="31"/>
      <c r="H35" s="21">
        <v>0.0007856481481481482</v>
      </c>
      <c r="I35" s="37">
        <v>3</v>
      </c>
      <c r="J35" s="9">
        <v>2</v>
      </c>
      <c r="K35" s="19">
        <f>VLOOKUP(J35,POINTS!$A$2:POINTS!$B$51,2)</f>
        <v>90</v>
      </c>
      <c r="L35" s="10">
        <v>10</v>
      </c>
      <c r="M35" s="81"/>
      <c r="N35" s="25">
        <v>0.0015546296296296295</v>
      </c>
      <c r="O35" s="63">
        <v>2</v>
      </c>
      <c r="P35" s="19">
        <f>VLOOKUP(O35,POINTS!$A$2:POINTS!$B$51,2)</f>
        <v>90</v>
      </c>
      <c r="Q35" s="10">
        <v>10</v>
      </c>
      <c r="S35" s="23">
        <f>SUM(H35,N35)</f>
        <v>0.002340277777777778</v>
      </c>
      <c r="T35" s="10">
        <f>K35+L35+P35+Q35</f>
        <v>200</v>
      </c>
    </row>
    <row r="36" spans="1:20" ht="12.75">
      <c r="A36" s="7">
        <v>3</v>
      </c>
      <c r="B36" s="76">
        <v>198</v>
      </c>
      <c r="C36" s="30"/>
      <c r="D36" s="14"/>
      <c r="E36" s="30"/>
      <c r="F36" s="31"/>
      <c r="H36" s="21"/>
      <c r="I36" s="25"/>
      <c r="J36" s="9"/>
      <c r="K36" s="19" t="e">
        <f>VLOOKUP(J36,POINTS!$A$2:POINTS!$B$51,2)</f>
        <v>#N/A</v>
      </c>
      <c r="L36" s="10">
        <v>10</v>
      </c>
      <c r="M36" s="81"/>
      <c r="N36" s="25"/>
      <c r="O36" s="63"/>
      <c r="P36" s="19" t="e">
        <f>VLOOKUP(O36,POINTS!$A$2:POINTS!$B$51,2)</f>
        <v>#N/A</v>
      </c>
      <c r="Q36" s="10">
        <v>10</v>
      </c>
      <c r="S36" s="23">
        <f aca="true" t="shared" si="2" ref="S36:S43">SUM(H36,N36)</f>
        <v>0</v>
      </c>
      <c r="T36" s="10" t="e">
        <f aca="true" t="shared" si="3" ref="T36:T43">K36+L36+P36+Q36</f>
        <v>#N/A</v>
      </c>
    </row>
    <row r="37" spans="1:20" ht="12.75">
      <c r="A37" s="7">
        <v>4</v>
      </c>
      <c r="B37" s="76">
        <v>199</v>
      </c>
      <c r="C37" s="30"/>
      <c r="D37" s="14"/>
      <c r="E37" s="30"/>
      <c r="F37" s="31"/>
      <c r="H37" s="21"/>
      <c r="I37" s="25"/>
      <c r="J37" s="9"/>
      <c r="K37" s="19" t="e">
        <f>VLOOKUP(J37,POINTS!$A$2:POINTS!$B$51,2)</f>
        <v>#N/A</v>
      </c>
      <c r="L37" s="10">
        <v>10</v>
      </c>
      <c r="M37" s="81"/>
      <c r="N37" s="25"/>
      <c r="O37" s="63"/>
      <c r="P37" s="19" t="e">
        <f>VLOOKUP(O37,POINTS!$A$2:POINTS!$B$51,2)</f>
        <v>#N/A</v>
      </c>
      <c r="Q37" s="10">
        <v>10</v>
      </c>
      <c r="S37" s="23">
        <f t="shared" si="2"/>
        <v>0</v>
      </c>
      <c r="T37" s="10" t="e">
        <f t="shared" si="3"/>
        <v>#N/A</v>
      </c>
    </row>
    <row r="38" spans="1:20" ht="12.75">
      <c r="A38" s="7">
        <v>5</v>
      </c>
      <c r="B38" s="76">
        <v>200</v>
      </c>
      <c r="C38" s="33"/>
      <c r="D38" s="34"/>
      <c r="E38" s="35"/>
      <c r="F38" s="36"/>
      <c r="H38" s="21"/>
      <c r="I38" s="25"/>
      <c r="J38" s="9"/>
      <c r="K38" s="19" t="e">
        <f>VLOOKUP(J38,POINTS!$A$2:POINTS!$B$51,2)</f>
        <v>#N/A</v>
      </c>
      <c r="L38" s="10">
        <v>10</v>
      </c>
      <c r="M38" s="81"/>
      <c r="N38" s="25"/>
      <c r="O38" s="63"/>
      <c r="P38" s="19" t="e">
        <f>VLOOKUP(O38,POINTS!$A$2:POINTS!$B$51,2)</f>
        <v>#N/A</v>
      </c>
      <c r="Q38" s="10">
        <v>10</v>
      </c>
      <c r="S38" s="23">
        <f t="shared" si="2"/>
        <v>0</v>
      </c>
      <c r="T38" s="10" t="e">
        <f t="shared" si="3"/>
        <v>#N/A</v>
      </c>
    </row>
    <row r="39" spans="1:20" ht="12.75">
      <c r="A39" s="7">
        <v>6</v>
      </c>
      <c r="B39" s="76">
        <v>201</v>
      </c>
      <c r="C39" s="33"/>
      <c r="D39" s="34"/>
      <c r="E39" s="35"/>
      <c r="F39" s="36"/>
      <c r="H39" s="21"/>
      <c r="I39" s="25"/>
      <c r="J39" s="9"/>
      <c r="K39" s="19" t="e">
        <f>VLOOKUP(J39,POINTS!$A$2:POINTS!$B$51,2)</f>
        <v>#N/A</v>
      </c>
      <c r="L39" s="10">
        <v>10</v>
      </c>
      <c r="M39" s="81"/>
      <c r="N39" s="25"/>
      <c r="O39" s="63"/>
      <c r="P39" s="19" t="e">
        <f>VLOOKUP(O39,POINTS!$A$2:POINTS!$B$51,2)</f>
        <v>#N/A</v>
      </c>
      <c r="Q39" s="10">
        <v>10</v>
      </c>
      <c r="S39" s="23">
        <f>SUM(H39,N39)</f>
        <v>0</v>
      </c>
      <c r="T39" s="10" t="e">
        <f>K39+L39+P39+Q39</f>
        <v>#N/A</v>
      </c>
    </row>
    <row r="40" spans="1:20" ht="12.75">
      <c r="A40" s="7">
        <v>7</v>
      </c>
      <c r="B40" s="76">
        <v>202</v>
      </c>
      <c r="C40" s="33"/>
      <c r="D40" s="34"/>
      <c r="E40" s="35"/>
      <c r="F40" s="36"/>
      <c r="H40" s="21"/>
      <c r="I40" s="25"/>
      <c r="J40" s="9"/>
      <c r="K40" s="19" t="e">
        <f>VLOOKUP(J40,POINTS!$A$2:POINTS!$B$51,2)</f>
        <v>#N/A</v>
      </c>
      <c r="L40" s="10">
        <v>10</v>
      </c>
      <c r="M40" s="81"/>
      <c r="N40" s="25"/>
      <c r="O40" s="63"/>
      <c r="P40" s="19" t="e">
        <f>VLOOKUP(O40,POINTS!$A$2:POINTS!$B$51,2)</f>
        <v>#N/A</v>
      </c>
      <c r="Q40" s="10">
        <v>10</v>
      </c>
      <c r="S40" s="23">
        <f>SUM(H40,N40)</f>
        <v>0</v>
      </c>
      <c r="T40" s="10" t="e">
        <f>K40+L40+P40+Q40</f>
        <v>#N/A</v>
      </c>
    </row>
    <row r="41" spans="1:20" ht="12.75">
      <c r="A41" s="7">
        <v>8</v>
      </c>
      <c r="B41" s="76">
        <v>203</v>
      </c>
      <c r="C41" s="33"/>
      <c r="D41" s="34"/>
      <c r="E41" s="35"/>
      <c r="F41" s="36"/>
      <c r="H41" s="21"/>
      <c r="I41" s="25"/>
      <c r="J41" s="9"/>
      <c r="K41" s="19" t="e">
        <f>VLOOKUP(J41,POINTS!$A$2:POINTS!$B$51,2)</f>
        <v>#N/A</v>
      </c>
      <c r="L41" s="10">
        <v>10</v>
      </c>
      <c r="M41" s="81"/>
      <c r="N41" s="25"/>
      <c r="O41" s="63"/>
      <c r="P41" s="19" t="e">
        <f>VLOOKUP(O41,POINTS!$A$2:POINTS!$B$51,2)</f>
        <v>#N/A</v>
      </c>
      <c r="Q41" s="10">
        <v>10</v>
      </c>
      <c r="S41" s="23">
        <f>SUM(H41,N41)</f>
        <v>0</v>
      </c>
      <c r="T41" s="10" t="e">
        <f>K41+L41+P41+Q41</f>
        <v>#N/A</v>
      </c>
    </row>
    <row r="42" spans="1:20" ht="12.75">
      <c r="A42" s="7">
        <v>9</v>
      </c>
      <c r="B42" s="76">
        <v>204</v>
      </c>
      <c r="C42" s="35"/>
      <c r="D42" s="34"/>
      <c r="E42" s="35"/>
      <c r="F42" s="36"/>
      <c r="H42" s="21"/>
      <c r="I42" s="25"/>
      <c r="J42" s="9"/>
      <c r="K42" s="19" t="e">
        <f>VLOOKUP(J42,POINTS!$A$2:POINTS!$B$51,2)</f>
        <v>#N/A</v>
      </c>
      <c r="L42" s="10">
        <v>10</v>
      </c>
      <c r="M42" s="81"/>
      <c r="N42" s="25"/>
      <c r="O42" s="63"/>
      <c r="P42" s="19" t="e">
        <f>VLOOKUP(O42,POINTS!$A$2:POINTS!$B$51,2)</f>
        <v>#N/A</v>
      </c>
      <c r="Q42" s="10">
        <v>10</v>
      </c>
      <c r="S42" s="23">
        <f t="shared" si="2"/>
        <v>0</v>
      </c>
      <c r="T42" s="10" t="e">
        <f t="shared" si="3"/>
        <v>#N/A</v>
      </c>
    </row>
    <row r="43" spans="1:20" ht="12.75">
      <c r="A43" s="7"/>
      <c r="B43" s="77"/>
      <c r="C43" s="35"/>
      <c r="D43" s="34"/>
      <c r="E43" s="35"/>
      <c r="F43" s="36"/>
      <c r="H43" s="21"/>
      <c r="I43" s="25"/>
      <c r="J43" s="9"/>
      <c r="K43" s="19" t="e">
        <f>VLOOKUP(J43,POINTS!$A$2:POINTS!$B$51,2)</f>
        <v>#N/A</v>
      </c>
      <c r="L43" s="10">
        <v>10</v>
      </c>
      <c r="M43" s="81"/>
      <c r="N43" s="25"/>
      <c r="O43" s="63"/>
      <c r="P43" s="19" t="e">
        <f>VLOOKUP(O43,POINTS!$A$2:POINTS!$B$51,2)</f>
        <v>#N/A</v>
      </c>
      <c r="Q43" s="10">
        <v>10</v>
      </c>
      <c r="S43" s="23">
        <f t="shared" si="2"/>
        <v>0</v>
      </c>
      <c r="T43" s="10" t="e">
        <f t="shared" si="3"/>
        <v>#N/A</v>
      </c>
    </row>
    <row r="44" spans="1:20" ht="12.75">
      <c r="A44" s="7"/>
      <c r="B44" s="77"/>
      <c r="C44" s="14"/>
      <c r="D44" s="14"/>
      <c r="E44" s="14"/>
      <c r="F44" s="15"/>
      <c r="H44" s="21"/>
      <c r="I44" s="25"/>
      <c r="J44" s="9"/>
      <c r="K44" s="19"/>
      <c r="L44" s="10"/>
      <c r="M44" s="81"/>
      <c r="N44" s="25"/>
      <c r="O44" s="9"/>
      <c r="P44" s="19"/>
      <c r="Q44" s="10"/>
      <c r="S44" s="23"/>
      <c r="T44" s="10"/>
    </row>
    <row r="45" spans="1:20" ht="12.75">
      <c r="A45" s="7"/>
      <c r="B45" s="77"/>
      <c r="C45" s="14"/>
      <c r="D45" s="14"/>
      <c r="E45" s="14"/>
      <c r="F45" s="15"/>
      <c r="H45" s="21"/>
      <c r="I45" s="25"/>
      <c r="J45" s="9"/>
      <c r="K45" s="19"/>
      <c r="L45" s="10"/>
      <c r="M45" s="81"/>
      <c r="N45" s="25"/>
      <c r="O45" s="9"/>
      <c r="P45" s="19"/>
      <c r="Q45" s="10"/>
      <c r="S45" s="23"/>
      <c r="T45" s="10"/>
    </row>
    <row r="46" spans="1:20" ht="12.75">
      <c r="A46" s="7"/>
      <c r="B46" s="77"/>
      <c r="C46" s="14"/>
      <c r="D46" s="14"/>
      <c r="E46" s="14"/>
      <c r="F46" s="15"/>
      <c r="H46" s="21"/>
      <c r="I46" s="25"/>
      <c r="J46" s="9"/>
      <c r="K46" s="19"/>
      <c r="L46" s="10"/>
      <c r="M46" s="81"/>
      <c r="N46" s="25"/>
      <c r="O46" s="9"/>
      <c r="P46" s="19"/>
      <c r="Q46" s="10"/>
      <c r="S46" s="23"/>
      <c r="T46" s="10"/>
    </row>
    <row r="47" spans="1:20" ht="12.75">
      <c r="A47" s="7"/>
      <c r="B47" s="77"/>
      <c r="C47" s="14"/>
      <c r="D47" s="14"/>
      <c r="E47" s="14"/>
      <c r="F47" s="15"/>
      <c r="H47" s="21"/>
      <c r="I47" s="25"/>
      <c r="J47" s="9"/>
      <c r="K47" s="19"/>
      <c r="L47" s="10"/>
      <c r="M47" s="81"/>
      <c r="N47" s="25"/>
      <c r="O47" s="9"/>
      <c r="P47" s="19"/>
      <c r="Q47" s="10"/>
      <c r="S47" s="23"/>
      <c r="T47" s="10"/>
    </row>
    <row r="48" spans="1:20" ht="13.5" thickBot="1">
      <c r="A48" s="8"/>
      <c r="B48" s="78"/>
      <c r="C48" s="16"/>
      <c r="D48" s="16"/>
      <c r="E48" s="16"/>
      <c r="F48" s="17"/>
      <c r="H48" s="22"/>
      <c r="I48" s="26"/>
      <c r="J48" s="2"/>
      <c r="K48" s="20"/>
      <c r="L48" s="11"/>
      <c r="M48" s="81"/>
      <c r="N48" s="26"/>
      <c r="O48" s="2"/>
      <c r="P48" s="20"/>
      <c r="Q48" s="11"/>
      <c r="S48" s="24"/>
      <c r="T48" s="11"/>
    </row>
  </sheetData>
  <sheetProtection/>
  <mergeCells count="3">
    <mergeCell ref="A2:J2"/>
    <mergeCell ref="A4:J4"/>
    <mergeCell ref="B31:F31"/>
  </mergeCells>
  <printOptions horizontalCentered="1"/>
  <pageMargins left="0.13" right="0.54" top="0.2362204724409449" bottom="0.2362204724409449" header="0.15748031496062992" footer="0.1968503937007874"/>
  <pageSetup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B1:L38"/>
  <sheetViews>
    <sheetView workbookViewId="0" topLeftCell="A1">
      <selection activeCell="H31" sqref="H31:J32"/>
    </sheetView>
  </sheetViews>
  <sheetFormatPr defaultColWidth="11.421875" defaultRowHeight="12.75"/>
  <cols>
    <col min="1" max="1" width="8.7109375" style="0" customWidth="1"/>
    <col min="2" max="2" width="6.7109375" style="1" customWidth="1"/>
    <col min="3" max="4" width="14.7109375" style="0" customWidth="1"/>
    <col min="5" max="5" width="17.7109375" style="0" customWidth="1"/>
    <col min="6" max="6" width="12.7109375" style="0" customWidth="1"/>
    <col min="7" max="7" width="1.7109375" style="0" customWidth="1"/>
    <col min="8" max="8" width="10.7109375" style="1" customWidth="1"/>
    <col min="9" max="9" width="6.7109375" style="1" customWidth="1"/>
    <col min="10" max="10" width="5.7109375" style="1" customWidth="1"/>
    <col min="11" max="11" width="1.7109375" style="1" customWidth="1"/>
  </cols>
  <sheetData>
    <row r="1" spans="8:11" ht="12.75">
      <c r="H1"/>
      <c r="I1"/>
      <c r="J1"/>
      <c r="K1"/>
    </row>
    <row r="2" spans="2:11" ht="18">
      <c r="B2" s="109" t="s">
        <v>74</v>
      </c>
      <c r="C2" s="109"/>
      <c r="D2" s="109"/>
      <c r="E2" s="109"/>
      <c r="F2" s="109"/>
      <c r="G2" s="109"/>
      <c r="H2" s="109"/>
      <c r="I2" s="109"/>
      <c r="J2" s="109"/>
      <c r="K2"/>
    </row>
    <row r="3" spans="8:11" ht="12.75">
      <c r="H3"/>
      <c r="I3"/>
      <c r="J3"/>
      <c r="K3"/>
    </row>
    <row r="4" spans="8:11" ht="12.75">
      <c r="H4"/>
      <c r="I4"/>
      <c r="J4"/>
      <c r="K4"/>
    </row>
    <row r="5" spans="8:11" ht="13.5" thickBot="1">
      <c r="H5"/>
      <c r="I5"/>
      <c r="J5"/>
      <c r="K5"/>
    </row>
    <row r="6" spans="2:10" s="6" customFormat="1" ht="13.5" thickBot="1">
      <c r="B6" s="3" t="s">
        <v>1</v>
      </c>
      <c r="C6" s="4" t="s">
        <v>2</v>
      </c>
      <c r="D6" s="4" t="s">
        <v>3</v>
      </c>
      <c r="E6" s="4" t="s">
        <v>4</v>
      </c>
      <c r="F6" s="5" t="s">
        <v>5</v>
      </c>
      <c r="H6" s="3" t="s">
        <v>6</v>
      </c>
      <c r="I6" s="41" t="s">
        <v>12</v>
      </c>
      <c r="J6" s="5" t="s">
        <v>0</v>
      </c>
    </row>
    <row r="7" spans="2:10" ht="11.25" customHeight="1" thickBot="1">
      <c r="B7" s="13"/>
      <c r="C7" s="12"/>
      <c r="D7" s="12"/>
      <c r="E7" s="12"/>
      <c r="F7" s="12"/>
      <c r="H7" s="13"/>
      <c r="I7" s="13"/>
      <c r="J7" s="13"/>
    </row>
    <row r="8" spans="2:10" ht="12.75">
      <c r="B8" s="66">
        <v>169</v>
      </c>
      <c r="C8" s="27" t="s">
        <v>77</v>
      </c>
      <c r="D8" s="28" t="s">
        <v>78</v>
      </c>
      <c r="E8" s="27" t="s">
        <v>57</v>
      </c>
      <c r="F8" s="82"/>
      <c r="H8" s="72">
        <v>0.0010633101851851851</v>
      </c>
      <c r="I8" s="73">
        <v>2</v>
      </c>
      <c r="J8" s="53">
        <v>22</v>
      </c>
    </row>
    <row r="9" spans="2:10" ht="12.75">
      <c r="B9" s="66">
        <v>170</v>
      </c>
      <c r="C9" s="30" t="s">
        <v>70</v>
      </c>
      <c r="D9" s="14" t="s">
        <v>66</v>
      </c>
      <c r="E9" s="30" t="s">
        <v>57</v>
      </c>
      <c r="F9" s="83"/>
      <c r="H9" s="72">
        <v>0.0006413194444444445</v>
      </c>
      <c r="I9" s="73">
        <v>10</v>
      </c>
      <c r="J9" s="54">
        <v>10</v>
      </c>
    </row>
    <row r="10" spans="2:10" ht="12.75">
      <c r="B10" s="66">
        <v>171</v>
      </c>
      <c r="C10" s="30" t="s">
        <v>79</v>
      </c>
      <c r="D10" s="14" t="s">
        <v>80</v>
      </c>
      <c r="E10" s="30" t="s">
        <v>57</v>
      </c>
      <c r="F10" s="31"/>
      <c r="H10" s="72">
        <v>0.0007537037037037036</v>
      </c>
      <c r="I10" s="73">
        <v>10</v>
      </c>
      <c r="J10" s="54">
        <v>11</v>
      </c>
    </row>
    <row r="11" spans="2:10" ht="12.75">
      <c r="B11" s="66">
        <v>172</v>
      </c>
      <c r="C11" s="30" t="s">
        <v>81</v>
      </c>
      <c r="D11" s="14" t="s">
        <v>82</v>
      </c>
      <c r="E11" s="30" t="s">
        <v>57</v>
      </c>
      <c r="F11" s="31"/>
      <c r="H11" s="72">
        <v>0.0006388888888888889</v>
      </c>
      <c r="I11" s="73">
        <v>4</v>
      </c>
      <c r="J11" s="54">
        <v>20</v>
      </c>
    </row>
    <row r="12" spans="2:10" ht="12.75">
      <c r="B12" s="66">
        <v>173</v>
      </c>
      <c r="C12" s="30" t="s">
        <v>93</v>
      </c>
      <c r="D12" s="14" t="s">
        <v>94</v>
      </c>
      <c r="E12" s="30" t="s">
        <v>92</v>
      </c>
      <c r="F12" s="31"/>
      <c r="H12" s="72">
        <v>0.00047743055555555554</v>
      </c>
      <c r="I12" s="73">
        <v>18</v>
      </c>
      <c r="J12" s="54">
        <v>1</v>
      </c>
    </row>
    <row r="13" spans="2:10" ht="12.75">
      <c r="B13" s="66">
        <v>174</v>
      </c>
      <c r="C13" s="30" t="s">
        <v>100</v>
      </c>
      <c r="D13" s="14" t="s">
        <v>54</v>
      </c>
      <c r="E13" s="30" t="s">
        <v>101</v>
      </c>
      <c r="F13" s="31"/>
      <c r="H13" s="72">
        <v>0.0005902777777777778</v>
      </c>
      <c r="I13" s="73">
        <v>8</v>
      </c>
      <c r="J13" s="54">
        <v>15</v>
      </c>
    </row>
    <row r="14" spans="2:10" ht="12.75">
      <c r="B14" s="66">
        <v>176</v>
      </c>
      <c r="C14" s="30" t="s">
        <v>107</v>
      </c>
      <c r="D14" s="14" t="s">
        <v>108</v>
      </c>
      <c r="E14" s="30" t="s">
        <v>109</v>
      </c>
      <c r="F14" s="31"/>
      <c r="H14" s="72">
        <v>0.00043506944444444447</v>
      </c>
      <c r="I14" s="73">
        <v>12</v>
      </c>
      <c r="J14" s="54">
        <v>5</v>
      </c>
    </row>
    <row r="15" spans="2:12" ht="12.75">
      <c r="B15" s="66">
        <v>177</v>
      </c>
      <c r="C15" s="30" t="s">
        <v>110</v>
      </c>
      <c r="D15" s="14" t="s">
        <v>111</v>
      </c>
      <c r="E15" s="30" t="s">
        <v>109</v>
      </c>
      <c r="F15" s="31"/>
      <c r="H15" s="72">
        <v>0.0005310185185185186</v>
      </c>
      <c r="I15" s="73">
        <v>11</v>
      </c>
      <c r="J15" s="54">
        <v>7</v>
      </c>
      <c r="L15" s="70"/>
    </row>
    <row r="16" spans="2:12" ht="12.75">
      <c r="B16" s="66">
        <v>178</v>
      </c>
      <c r="C16" s="30" t="s">
        <v>114</v>
      </c>
      <c r="D16" s="14" t="s">
        <v>115</v>
      </c>
      <c r="E16" s="30" t="s">
        <v>109</v>
      </c>
      <c r="F16" s="31"/>
      <c r="H16" s="72">
        <v>0.0009763888888888887</v>
      </c>
      <c r="I16" s="73">
        <v>5</v>
      </c>
      <c r="J16" s="54">
        <v>19</v>
      </c>
      <c r="L16" s="70"/>
    </row>
    <row r="17" spans="2:10" ht="12.75">
      <c r="B17" s="66">
        <v>179</v>
      </c>
      <c r="C17" s="30" t="s">
        <v>116</v>
      </c>
      <c r="D17" s="14" t="s">
        <v>117</v>
      </c>
      <c r="E17" s="30" t="s">
        <v>109</v>
      </c>
      <c r="F17" s="31"/>
      <c r="H17" s="72">
        <v>0.000599074074074074</v>
      </c>
      <c r="I17" s="73">
        <v>14</v>
      </c>
      <c r="J17" s="54">
        <v>4</v>
      </c>
    </row>
    <row r="18" spans="2:10" ht="12.75">
      <c r="B18" s="66">
        <v>180</v>
      </c>
      <c r="C18" s="30" t="s">
        <v>118</v>
      </c>
      <c r="D18" s="14" t="s">
        <v>119</v>
      </c>
      <c r="E18" s="30" t="s">
        <v>109</v>
      </c>
      <c r="F18" s="31"/>
      <c r="H18" s="72">
        <v>0.000709375</v>
      </c>
      <c r="I18" s="73">
        <v>6</v>
      </c>
      <c r="J18" s="54">
        <v>18</v>
      </c>
    </row>
    <row r="19" spans="2:10" ht="12.75">
      <c r="B19" s="66">
        <v>181</v>
      </c>
      <c r="C19" s="30" t="s">
        <v>70</v>
      </c>
      <c r="D19" s="14" t="s">
        <v>120</v>
      </c>
      <c r="E19" s="30" t="s">
        <v>109</v>
      </c>
      <c r="F19" s="31"/>
      <c r="H19" s="72">
        <v>0.0003261574074074074</v>
      </c>
      <c r="I19" s="73">
        <v>10</v>
      </c>
      <c r="J19" s="54">
        <v>8</v>
      </c>
    </row>
    <row r="20" spans="2:10" ht="12.75">
      <c r="B20" s="66">
        <v>183</v>
      </c>
      <c r="C20" s="30" t="s">
        <v>121</v>
      </c>
      <c r="D20" s="14" t="s">
        <v>122</v>
      </c>
      <c r="E20" s="30" t="s">
        <v>109</v>
      </c>
      <c r="F20" s="31"/>
      <c r="H20" s="72">
        <v>0.0004503472222222222</v>
      </c>
      <c r="I20" s="73">
        <v>9</v>
      </c>
      <c r="J20" s="54">
        <v>12</v>
      </c>
    </row>
    <row r="21" spans="2:10" ht="12.75">
      <c r="B21" s="66">
        <v>184</v>
      </c>
      <c r="C21" s="30" t="s">
        <v>123</v>
      </c>
      <c r="D21" s="14" t="s">
        <v>124</v>
      </c>
      <c r="E21" s="30" t="s">
        <v>109</v>
      </c>
      <c r="F21" s="31"/>
      <c r="H21" s="72">
        <v>0.0005049768518518518</v>
      </c>
      <c r="I21" s="73">
        <v>9</v>
      </c>
      <c r="J21" s="54">
        <v>14</v>
      </c>
    </row>
    <row r="22" spans="2:10" ht="12.75">
      <c r="B22" s="66">
        <v>185</v>
      </c>
      <c r="C22" s="30" t="s">
        <v>125</v>
      </c>
      <c r="D22" s="14" t="s">
        <v>122</v>
      </c>
      <c r="E22" s="30" t="s">
        <v>109</v>
      </c>
      <c r="F22" s="31"/>
      <c r="H22" s="72">
        <v>0.0004550925925925926</v>
      </c>
      <c r="I22" s="73">
        <v>9</v>
      </c>
      <c r="J22" s="54">
        <v>13</v>
      </c>
    </row>
    <row r="23" spans="2:10" ht="12.75">
      <c r="B23" s="66">
        <v>186</v>
      </c>
      <c r="C23" s="30" t="s">
        <v>152</v>
      </c>
      <c r="D23" s="14" t="s">
        <v>153</v>
      </c>
      <c r="E23" s="30" t="s">
        <v>109</v>
      </c>
      <c r="F23" s="31"/>
      <c r="H23" s="72">
        <v>0.00038368055555555557</v>
      </c>
      <c r="I23" s="73">
        <v>14</v>
      </c>
      <c r="J23" s="54">
        <v>2</v>
      </c>
    </row>
    <row r="24" spans="2:10" ht="12.75">
      <c r="B24" s="66">
        <v>187</v>
      </c>
      <c r="C24" s="30" t="s">
        <v>154</v>
      </c>
      <c r="D24" s="14" t="s">
        <v>153</v>
      </c>
      <c r="E24" s="30" t="s">
        <v>109</v>
      </c>
      <c r="F24" s="31"/>
      <c r="H24" s="72">
        <v>0.0005604166666666666</v>
      </c>
      <c r="I24" s="73">
        <v>7</v>
      </c>
      <c r="J24" s="54">
        <v>17</v>
      </c>
    </row>
    <row r="25" spans="2:10" ht="12.75">
      <c r="B25" s="66">
        <v>188</v>
      </c>
      <c r="C25" s="30" t="s">
        <v>188</v>
      </c>
      <c r="D25" s="14" t="s">
        <v>85</v>
      </c>
      <c r="E25" s="30" t="s">
        <v>169</v>
      </c>
      <c r="F25" s="31"/>
      <c r="H25" s="72">
        <v>0.000752199074074074</v>
      </c>
      <c r="I25" s="73">
        <v>4</v>
      </c>
      <c r="J25" s="54">
        <v>21</v>
      </c>
    </row>
    <row r="26" spans="2:10" ht="12.75">
      <c r="B26" s="66">
        <v>189</v>
      </c>
      <c r="C26" s="30" t="s">
        <v>189</v>
      </c>
      <c r="D26" s="14" t="s">
        <v>190</v>
      </c>
      <c r="E26" s="30" t="s">
        <v>109</v>
      </c>
      <c r="F26" s="31"/>
      <c r="H26" s="72">
        <v>0.000497337962962963</v>
      </c>
      <c r="I26" s="73">
        <v>7</v>
      </c>
      <c r="J26" s="54">
        <v>16</v>
      </c>
    </row>
    <row r="27" spans="2:10" ht="12.75">
      <c r="B27" s="66">
        <v>190</v>
      </c>
      <c r="C27" s="30" t="s">
        <v>107</v>
      </c>
      <c r="D27" s="14" t="s">
        <v>191</v>
      </c>
      <c r="E27" s="30" t="s">
        <v>109</v>
      </c>
      <c r="F27" s="31"/>
      <c r="H27" s="72">
        <v>0.00047025462962962966</v>
      </c>
      <c r="I27" s="73">
        <v>14</v>
      </c>
      <c r="J27" s="54">
        <v>3</v>
      </c>
    </row>
    <row r="28" spans="2:10" ht="12.75">
      <c r="B28" s="66">
        <v>191</v>
      </c>
      <c r="C28" s="30" t="s">
        <v>192</v>
      </c>
      <c r="D28" s="14" t="s">
        <v>193</v>
      </c>
      <c r="E28" s="30" t="s">
        <v>57</v>
      </c>
      <c r="F28" s="31"/>
      <c r="H28" s="72">
        <v>0.00043182870370370375</v>
      </c>
      <c r="I28" s="73">
        <v>11</v>
      </c>
      <c r="J28" s="54">
        <v>6</v>
      </c>
    </row>
    <row r="29" spans="2:10" ht="12.75">
      <c r="B29" s="66">
        <v>193</v>
      </c>
      <c r="C29" s="30" t="s">
        <v>196</v>
      </c>
      <c r="D29" s="14" t="s">
        <v>197</v>
      </c>
      <c r="E29" s="30" t="s">
        <v>109</v>
      </c>
      <c r="F29" s="36"/>
      <c r="H29" s="21">
        <v>0.00043506944444444447</v>
      </c>
      <c r="I29" s="37">
        <v>10</v>
      </c>
      <c r="J29" s="54">
        <v>9</v>
      </c>
    </row>
    <row r="30" spans="2:10" ht="12.75">
      <c r="B30" s="66"/>
      <c r="C30" s="14"/>
      <c r="D30" s="14"/>
      <c r="E30" s="14"/>
      <c r="F30" s="15"/>
      <c r="H30" s="21"/>
      <c r="I30" s="37"/>
      <c r="J30" s="54"/>
    </row>
    <row r="31" spans="2:10" ht="12.75">
      <c r="B31" s="66">
        <v>196</v>
      </c>
      <c r="C31" s="84" t="s">
        <v>53</v>
      </c>
      <c r="D31" s="14" t="s">
        <v>83</v>
      </c>
      <c r="E31" s="30" t="s">
        <v>57</v>
      </c>
      <c r="F31" s="15"/>
      <c r="H31" s="21">
        <v>0.0007856481481481482</v>
      </c>
      <c r="I31" s="37">
        <v>3</v>
      </c>
      <c r="J31" s="54">
        <v>2</v>
      </c>
    </row>
    <row r="32" spans="2:10" ht="12.75">
      <c r="B32" s="66">
        <v>197</v>
      </c>
      <c r="C32" s="85" t="s">
        <v>112</v>
      </c>
      <c r="D32" s="14" t="s">
        <v>113</v>
      </c>
      <c r="E32" s="30" t="s">
        <v>109</v>
      </c>
      <c r="F32" s="31"/>
      <c r="H32" s="21">
        <v>0.0005222222222222222</v>
      </c>
      <c r="I32" s="37">
        <v>13</v>
      </c>
      <c r="J32" s="54">
        <v>1</v>
      </c>
    </row>
    <row r="33" spans="2:10" ht="12.75">
      <c r="B33" s="66"/>
      <c r="C33" s="32"/>
      <c r="D33" s="14"/>
      <c r="E33" s="30"/>
      <c r="F33" s="31"/>
      <c r="H33" s="21"/>
      <c r="I33" s="37"/>
      <c r="J33" s="54"/>
    </row>
    <row r="34" spans="2:10" ht="12.75">
      <c r="B34" s="66"/>
      <c r="C34" s="30"/>
      <c r="D34" s="14"/>
      <c r="E34" s="30"/>
      <c r="F34" s="31"/>
      <c r="H34" s="21"/>
      <c r="I34" s="37"/>
      <c r="J34" s="54"/>
    </row>
    <row r="35" spans="2:10" ht="12.75">
      <c r="B35" s="66"/>
      <c r="C35" s="30"/>
      <c r="D35" s="14"/>
      <c r="E35" s="30"/>
      <c r="F35" s="31"/>
      <c r="H35" s="21"/>
      <c r="I35" s="37"/>
      <c r="J35" s="54"/>
    </row>
    <row r="36" spans="2:10" ht="12.75">
      <c r="B36" s="66"/>
      <c r="C36" s="30"/>
      <c r="D36" s="14"/>
      <c r="E36" s="30"/>
      <c r="F36" s="31"/>
      <c r="H36" s="21"/>
      <c r="I36" s="37"/>
      <c r="J36" s="54"/>
    </row>
    <row r="37" spans="2:10" ht="12.75">
      <c r="B37" s="66"/>
      <c r="C37" s="30"/>
      <c r="D37" s="14"/>
      <c r="E37" s="30"/>
      <c r="F37" s="31"/>
      <c r="H37" s="21"/>
      <c r="I37" s="37"/>
      <c r="J37" s="54"/>
    </row>
    <row r="38" spans="2:11" ht="13.5" thickBot="1">
      <c r="B38" s="67"/>
      <c r="C38" s="38"/>
      <c r="D38" s="16"/>
      <c r="E38" s="16"/>
      <c r="F38" s="39"/>
      <c r="G38" s="68"/>
      <c r="H38" s="22"/>
      <c r="I38" s="40"/>
      <c r="J38" s="55"/>
      <c r="K38" s="56"/>
    </row>
  </sheetData>
  <mergeCells count="1">
    <mergeCell ref="B2:J2"/>
  </mergeCells>
  <printOptions/>
  <pageMargins left="0.75" right="0.75" top="0.25" bottom="0.33" header="0.16" footer="0.4921259845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B2:N38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21" sqref="I21"/>
    </sheetView>
  </sheetViews>
  <sheetFormatPr defaultColWidth="11.421875" defaultRowHeight="12.75"/>
  <cols>
    <col min="1" max="1" width="1.7109375" style="0" customWidth="1"/>
    <col min="2" max="2" width="6.7109375" style="0" customWidth="1"/>
    <col min="3" max="4" width="14.7109375" style="0" customWidth="1"/>
    <col min="5" max="5" width="17.7109375" style="0" customWidth="1"/>
    <col min="6" max="6" width="12.7109375" style="0" customWidth="1"/>
    <col min="7" max="7" width="3.57421875" style="0" customWidth="1"/>
    <col min="8" max="11" width="12.7109375" style="0" customWidth="1"/>
    <col min="12" max="12" width="1.7109375" style="0" customWidth="1"/>
  </cols>
  <sheetData>
    <row r="2" spans="2:10" ht="18">
      <c r="B2" s="109" t="s">
        <v>75</v>
      </c>
      <c r="C2" s="109"/>
      <c r="D2" s="109"/>
      <c r="E2" s="109"/>
      <c r="F2" s="109"/>
      <c r="G2" s="109"/>
      <c r="H2" s="109"/>
      <c r="I2" s="109"/>
      <c r="J2" s="109"/>
    </row>
    <row r="5" ht="13.5" thickBot="1"/>
    <row r="6" spans="2:11" s="6" customFormat="1" ht="13.5" thickBot="1">
      <c r="B6" s="3" t="s">
        <v>1</v>
      </c>
      <c r="C6" s="4" t="s">
        <v>2</v>
      </c>
      <c r="D6" s="4" t="s">
        <v>3</v>
      </c>
      <c r="E6" s="4" t="s">
        <v>4</v>
      </c>
      <c r="F6" s="5" t="s">
        <v>5</v>
      </c>
      <c r="G6" s="42"/>
      <c r="H6" s="3" t="s">
        <v>28</v>
      </c>
      <c r="I6" s="4" t="s">
        <v>23</v>
      </c>
      <c r="J6" s="4" t="s">
        <v>22</v>
      </c>
      <c r="K6" s="5" t="s">
        <v>21</v>
      </c>
    </row>
    <row r="7" spans="2:11" ht="11.25" customHeight="1" thickBot="1">
      <c r="B7" s="12"/>
      <c r="C7" s="12"/>
      <c r="D7" s="12"/>
      <c r="E7" s="12"/>
      <c r="F7" s="12"/>
      <c r="G7" s="43"/>
      <c r="H7" s="12"/>
      <c r="I7" s="12"/>
      <c r="J7" s="12"/>
      <c r="K7" s="12"/>
    </row>
    <row r="8" spans="2:11" ht="12.75">
      <c r="B8" s="65">
        <v>169</v>
      </c>
      <c r="C8" s="27" t="s">
        <v>77</v>
      </c>
      <c r="D8" s="28" t="s">
        <v>78</v>
      </c>
      <c r="E8" s="27" t="s">
        <v>57</v>
      </c>
      <c r="F8" s="82"/>
      <c r="G8" s="44"/>
      <c r="H8" s="57"/>
      <c r="I8" s="45">
        <f aca="true" t="shared" si="0" ref="I8:I32">J8-K8</f>
        <v>0.0015528935185185186</v>
      </c>
      <c r="J8" s="75">
        <v>0.0015528935185185186</v>
      </c>
      <c r="K8" s="47">
        <v>0</v>
      </c>
    </row>
    <row r="9" spans="2:11" ht="12.75">
      <c r="B9" s="66">
        <v>170</v>
      </c>
      <c r="C9" s="30" t="s">
        <v>70</v>
      </c>
      <c r="D9" s="14" t="s">
        <v>66</v>
      </c>
      <c r="E9" s="30" t="s">
        <v>57</v>
      </c>
      <c r="F9" s="83"/>
      <c r="G9" s="44"/>
      <c r="H9" s="57"/>
      <c r="I9" s="45">
        <f t="shared" si="0"/>
        <v>0.0012408564814814815</v>
      </c>
      <c r="J9" s="75">
        <v>0.0015880787037037037</v>
      </c>
      <c r="K9" s="47">
        <v>0.00034722222222222224</v>
      </c>
    </row>
    <row r="10" spans="2:11" ht="12.75">
      <c r="B10" s="66">
        <v>171</v>
      </c>
      <c r="C10" s="30" t="s">
        <v>79</v>
      </c>
      <c r="D10" s="14" t="s">
        <v>80</v>
      </c>
      <c r="E10" s="30" t="s">
        <v>57</v>
      </c>
      <c r="F10" s="31"/>
      <c r="G10" s="44"/>
      <c r="H10" s="57"/>
      <c r="I10" s="45">
        <f t="shared" si="0"/>
        <v>0.00625</v>
      </c>
      <c r="J10" s="75">
        <v>0.006944444444444444</v>
      </c>
      <c r="K10" s="47">
        <v>0.000694444444444444</v>
      </c>
    </row>
    <row r="11" spans="2:11" ht="12.75">
      <c r="B11" s="66">
        <v>172</v>
      </c>
      <c r="C11" s="30" t="s">
        <v>81</v>
      </c>
      <c r="D11" s="14" t="s">
        <v>82</v>
      </c>
      <c r="E11" s="30" t="s">
        <v>57</v>
      </c>
      <c r="F11" s="31"/>
      <c r="G11" s="44"/>
      <c r="H11" s="57"/>
      <c r="I11" s="45">
        <f t="shared" si="0"/>
        <v>0.0017697916666666667</v>
      </c>
      <c r="J11" s="75">
        <v>0.0017697916666666667</v>
      </c>
      <c r="K11" s="47">
        <v>0</v>
      </c>
    </row>
    <row r="12" spans="2:11" ht="12.75">
      <c r="B12" s="66">
        <v>173</v>
      </c>
      <c r="C12" s="30" t="s">
        <v>93</v>
      </c>
      <c r="D12" s="14" t="s">
        <v>94</v>
      </c>
      <c r="E12" s="30" t="s">
        <v>92</v>
      </c>
      <c r="F12" s="31"/>
      <c r="G12" s="48"/>
      <c r="H12" s="57"/>
      <c r="I12" s="45">
        <f t="shared" si="0"/>
        <v>0.0011364583333333333</v>
      </c>
      <c r="J12" s="75">
        <v>0.0014836805555555556</v>
      </c>
      <c r="K12" s="47">
        <v>0.00034722222222222224</v>
      </c>
    </row>
    <row r="13" spans="2:11" ht="12.75">
      <c r="B13" s="66">
        <v>174</v>
      </c>
      <c r="C13" s="30" t="s">
        <v>100</v>
      </c>
      <c r="D13" s="14" t="s">
        <v>54</v>
      </c>
      <c r="E13" s="30" t="s">
        <v>101</v>
      </c>
      <c r="F13" s="31"/>
      <c r="G13" s="44"/>
      <c r="H13" s="57"/>
      <c r="I13" s="45">
        <f t="shared" si="0"/>
        <v>0.0014398148148148148</v>
      </c>
      <c r="J13" s="75">
        <v>0.002134259259259259</v>
      </c>
      <c r="K13" s="47">
        <v>0.000694444444444444</v>
      </c>
    </row>
    <row r="14" spans="2:11" ht="12.75">
      <c r="B14" s="66">
        <v>176</v>
      </c>
      <c r="C14" s="30" t="s">
        <v>107</v>
      </c>
      <c r="D14" s="14" t="s">
        <v>108</v>
      </c>
      <c r="E14" s="30" t="s">
        <v>109</v>
      </c>
      <c r="F14" s="31"/>
      <c r="G14" s="48"/>
      <c r="H14" s="57"/>
      <c r="I14" s="45">
        <f t="shared" si="0"/>
        <v>0.0012692129629629594</v>
      </c>
      <c r="J14" s="75">
        <v>0.0023108796296296293</v>
      </c>
      <c r="K14" s="47">
        <v>0.00104166666666667</v>
      </c>
    </row>
    <row r="15" spans="2:11" ht="12.75">
      <c r="B15" s="66">
        <v>177</v>
      </c>
      <c r="C15" s="30" t="s">
        <v>110</v>
      </c>
      <c r="D15" s="14" t="s">
        <v>111</v>
      </c>
      <c r="E15" s="30" t="s">
        <v>109</v>
      </c>
      <c r="F15" s="31"/>
      <c r="G15" s="44"/>
      <c r="H15" s="57"/>
      <c r="I15" s="45">
        <f t="shared" si="0"/>
        <v>0.0012749999999999988</v>
      </c>
      <c r="J15" s="75">
        <v>0.002663888888888889</v>
      </c>
      <c r="K15" s="47">
        <v>0.00138888888888889</v>
      </c>
    </row>
    <row r="16" spans="2:14" ht="12.75">
      <c r="B16" s="66">
        <v>178</v>
      </c>
      <c r="C16" s="30" t="s">
        <v>114</v>
      </c>
      <c r="D16" s="14" t="s">
        <v>115</v>
      </c>
      <c r="E16" s="30" t="s">
        <v>109</v>
      </c>
      <c r="F16" s="31"/>
      <c r="G16" s="48"/>
      <c r="H16" s="57"/>
      <c r="I16" s="45">
        <f t="shared" si="0"/>
        <v>0.001491319444444446</v>
      </c>
      <c r="J16" s="75">
        <v>0.003227430555555556</v>
      </c>
      <c r="K16" s="47">
        <v>0.00173611111111111</v>
      </c>
      <c r="N16" s="70"/>
    </row>
    <row r="17" spans="2:14" ht="12.75">
      <c r="B17" s="66">
        <v>179</v>
      </c>
      <c r="C17" s="30" t="s">
        <v>116</v>
      </c>
      <c r="D17" s="14" t="s">
        <v>117</v>
      </c>
      <c r="E17" s="30" t="s">
        <v>109</v>
      </c>
      <c r="F17" s="31"/>
      <c r="G17" s="44"/>
      <c r="H17" s="57"/>
      <c r="I17" s="45">
        <f t="shared" si="0"/>
        <v>0.001151388888888892</v>
      </c>
      <c r="J17" s="75">
        <v>0.0032347222222222217</v>
      </c>
      <c r="K17" s="47">
        <v>0.00208333333333333</v>
      </c>
      <c r="M17" s="49"/>
      <c r="N17" s="43"/>
    </row>
    <row r="18" spans="2:14" ht="12.75">
      <c r="B18" s="66">
        <v>180</v>
      </c>
      <c r="C18" s="30" t="s">
        <v>118</v>
      </c>
      <c r="D18" s="14" t="s">
        <v>119</v>
      </c>
      <c r="E18" s="30" t="s">
        <v>109</v>
      </c>
      <c r="F18" s="31"/>
      <c r="G18" s="44"/>
      <c r="H18" s="57"/>
      <c r="I18" s="45">
        <f t="shared" si="0"/>
        <v>0.0013305555555555514</v>
      </c>
      <c r="J18" s="75">
        <v>0.0037611111111111113</v>
      </c>
      <c r="K18" s="47">
        <v>0.00243055555555556</v>
      </c>
      <c r="M18" s="49"/>
      <c r="N18" s="43"/>
    </row>
    <row r="19" spans="2:14" ht="12.75">
      <c r="B19" s="66">
        <v>181</v>
      </c>
      <c r="C19" s="30" t="s">
        <v>70</v>
      </c>
      <c r="D19" s="14" t="s">
        <v>120</v>
      </c>
      <c r="E19" s="30" t="s">
        <v>109</v>
      </c>
      <c r="F19" s="31"/>
      <c r="G19" s="44"/>
      <c r="H19" s="57"/>
      <c r="I19" s="45">
        <f t="shared" si="0"/>
        <v>0.001402893518518516</v>
      </c>
      <c r="J19" s="75">
        <v>0.004180671296296296</v>
      </c>
      <c r="K19" s="47">
        <v>0.00277777777777778</v>
      </c>
      <c r="M19" s="49"/>
      <c r="N19" s="43"/>
    </row>
    <row r="20" spans="2:14" ht="12.75">
      <c r="B20" s="66">
        <v>183</v>
      </c>
      <c r="C20" s="30" t="s">
        <v>121</v>
      </c>
      <c r="D20" s="14" t="s">
        <v>122</v>
      </c>
      <c r="E20" s="30" t="s">
        <v>109</v>
      </c>
      <c r="F20" s="31"/>
      <c r="G20" s="48"/>
      <c r="H20" s="57"/>
      <c r="I20" s="45">
        <f t="shared" si="0"/>
        <v>0.0014478009259259253</v>
      </c>
      <c r="J20" s="75">
        <v>0.0045728009259259255</v>
      </c>
      <c r="K20" s="47">
        <v>0.003125</v>
      </c>
      <c r="M20" s="49"/>
      <c r="N20" s="43"/>
    </row>
    <row r="21" spans="2:14" ht="12.75">
      <c r="B21" s="66">
        <v>184</v>
      </c>
      <c r="C21" s="30" t="s">
        <v>123</v>
      </c>
      <c r="D21" s="14" t="s">
        <v>124</v>
      </c>
      <c r="E21" s="30" t="s">
        <v>109</v>
      </c>
      <c r="F21" s="31"/>
      <c r="G21" s="48"/>
      <c r="H21" s="57"/>
      <c r="I21" s="45">
        <f t="shared" si="0"/>
        <v>0.0013393518518518542</v>
      </c>
      <c r="J21" s="75">
        <v>0.004811574074074074</v>
      </c>
      <c r="K21" s="47">
        <v>0.00347222222222222</v>
      </c>
      <c r="M21" s="49"/>
      <c r="N21" s="43"/>
    </row>
    <row r="22" spans="2:14" ht="12.75">
      <c r="B22" s="66">
        <v>185</v>
      </c>
      <c r="C22" s="30" t="s">
        <v>125</v>
      </c>
      <c r="D22" s="14" t="s">
        <v>122</v>
      </c>
      <c r="E22" s="30" t="s">
        <v>109</v>
      </c>
      <c r="F22" s="31"/>
      <c r="G22" s="44"/>
      <c r="H22" s="57"/>
      <c r="I22" s="45">
        <f t="shared" si="0"/>
        <v>0.001154398148148153</v>
      </c>
      <c r="J22" s="75">
        <v>0.004973842592592593</v>
      </c>
      <c r="K22" s="47">
        <v>0.00381944444444444</v>
      </c>
      <c r="M22" s="49"/>
      <c r="N22" s="43"/>
    </row>
    <row r="23" spans="2:14" ht="12.75">
      <c r="B23" s="66">
        <v>186</v>
      </c>
      <c r="C23" s="30" t="s">
        <v>152</v>
      </c>
      <c r="D23" s="14" t="s">
        <v>153</v>
      </c>
      <c r="E23" s="30" t="s">
        <v>109</v>
      </c>
      <c r="F23" s="31"/>
      <c r="G23" s="44"/>
      <c r="H23" s="57"/>
      <c r="I23" s="45">
        <f t="shared" si="0"/>
        <v>0.0011937500000000073</v>
      </c>
      <c r="J23" s="75">
        <v>0.005360416666666667</v>
      </c>
      <c r="K23" s="47">
        <v>0.00416666666666666</v>
      </c>
      <c r="M23" s="49"/>
      <c r="N23" s="43"/>
    </row>
    <row r="24" spans="2:14" ht="12.75">
      <c r="B24" s="66">
        <v>187</v>
      </c>
      <c r="C24" s="30" t="s">
        <v>154</v>
      </c>
      <c r="D24" s="14" t="s">
        <v>153</v>
      </c>
      <c r="E24" s="30" t="s">
        <v>109</v>
      </c>
      <c r="F24" s="31"/>
      <c r="G24" s="44"/>
      <c r="H24" s="57"/>
      <c r="I24" s="45">
        <f t="shared" si="0"/>
        <v>0.0013391203703703794</v>
      </c>
      <c r="J24" s="75">
        <v>0.005853009259259259</v>
      </c>
      <c r="K24" s="47">
        <v>0.00451388888888888</v>
      </c>
      <c r="M24" s="49"/>
      <c r="N24" s="43"/>
    </row>
    <row r="25" spans="2:14" ht="12.75">
      <c r="B25" s="66">
        <v>188</v>
      </c>
      <c r="C25" s="30" t="s">
        <v>188</v>
      </c>
      <c r="D25" s="14" t="s">
        <v>85</v>
      </c>
      <c r="E25" s="30" t="s">
        <v>169</v>
      </c>
      <c r="F25" s="31"/>
      <c r="G25" s="44"/>
      <c r="H25" s="57"/>
      <c r="I25" s="45">
        <f t="shared" si="0"/>
        <v>0.0017781250000000106</v>
      </c>
      <c r="J25" s="75">
        <v>0.0066392361111111105</v>
      </c>
      <c r="K25" s="47">
        <v>0.0048611111111111</v>
      </c>
      <c r="M25" s="49"/>
      <c r="N25" s="43"/>
    </row>
    <row r="26" spans="2:14" ht="12.75">
      <c r="B26" s="66">
        <v>189</v>
      </c>
      <c r="C26" s="30" t="s">
        <v>189</v>
      </c>
      <c r="D26" s="14" t="s">
        <v>190</v>
      </c>
      <c r="E26" s="30" t="s">
        <v>109</v>
      </c>
      <c r="F26" s="31"/>
      <c r="G26" s="48"/>
      <c r="H26" s="57"/>
      <c r="I26" s="45">
        <f t="shared" si="0"/>
        <v>0.0012696759259259388</v>
      </c>
      <c r="J26" s="45">
        <v>0.006478009259259259</v>
      </c>
      <c r="K26" s="47">
        <v>0.00520833333333332</v>
      </c>
      <c r="M26" s="43"/>
      <c r="N26" s="43"/>
    </row>
    <row r="27" spans="2:11" ht="12.75">
      <c r="B27" s="66">
        <v>190</v>
      </c>
      <c r="C27" s="30" t="s">
        <v>107</v>
      </c>
      <c r="D27" s="14" t="s">
        <v>191</v>
      </c>
      <c r="E27" s="30" t="s">
        <v>109</v>
      </c>
      <c r="F27" s="31"/>
      <c r="G27" s="48"/>
      <c r="H27" s="57"/>
      <c r="I27" s="45">
        <f t="shared" si="0"/>
        <v>0.0011983796296296456</v>
      </c>
      <c r="J27" s="45">
        <v>0.006753935185185186</v>
      </c>
      <c r="K27" s="47">
        <v>0.00555555555555554</v>
      </c>
    </row>
    <row r="28" spans="2:11" ht="12.75">
      <c r="B28" s="66">
        <v>191</v>
      </c>
      <c r="C28" s="30" t="s">
        <v>192</v>
      </c>
      <c r="D28" s="14" t="s">
        <v>193</v>
      </c>
      <c r="E28" s="30" t="s">
        <v>57</v>
      </c>
      <c r="F28" s="31"/>
      <c r="G28" s="48"/>
      <c r="H28" s="57"/>
      <c r="I28" s="45">
        <f t="shared" si="0"/>
        <v>0.0015141203703703879</v>
      </c>
      <c r="J28" s="45">
        <v>0.007416898148148148</v>
      </c>
      <c r="K28" s="47">
        <v>0.00590277777777776</v>
      </c>
    </row>
    <row r="29" spans="2:11" ht="12.75">
      <c r="B29" s="66">
        <v>193</v>
      </c>
      <c r="C29" s="30" t="s">
        <v>196</v>
      </c>
      <c r="D29" s="14" t="s">
        <v>197</v>
      </c>
      <c r="E29" s="30" t="s">
        <v>109</v>
      </c>
      <c r="F29" s="36"/>
      <c r="G29" s="48"/>
      <c r="H29" s="57"/>
      <c r="I29" s="45">
        <f t="shared" si="0"/>
        <v>0.0013064814814815022</v>
      </c>
      <c r="J29" s="45">
        <v>0.007556481481481483</v>
      </c>
      <c r="K29" s="47">
        <v>0.00624999999999998</v>
      </c>
    </row>
    <row r="30" spans="2:11" ht="12.75">
      <c r="B30" s="74"/>
      <c r="C30" s="14"/>
      <c r="D30" s="14"/>
      <c r="E30" s="14"/>
      <c r="F30" s="15"/>
      <c r="G30" s="48"/>
      <c r="H30" s="57"/>
      <c r="I30" s="45"/>
      <c r="J30" s="45"/>
      <c r="K30" s="88"/>
    </row>
    <row r="31" spans="2:11" ht="12.75">
      <c r="B31" s="66">
        <v>196</v>
      </c>
      <c r="C31" s="14" t="s">
        <v>53</v>
      </c>
      <c r="D31" s="14" t="s">
        <v>83</v>
      </c>
      <c r="E31" s="30" t="s">
        <v>57</v>
      </c>
      <c r="F31" s="15"/>
      <c r="G31" s="48"/>
      <c r="H31" s="57"/>
      <c r="I31" s="45">
        <f t="shared" si="0"/>
        <v>0.0015546296296296306</v>
      </c>
      <c r="J31" s="45">
        <v>0.008151851851851853</v>
      </c>
      <c r="K31" s="47">
        <v>0.006597222222222222</v>
      </c>
    </row>
    <row r="32" spans="2:11" ht="12.75">
      <c r="B32" s="66">
        <v>197</v>
      </c>
      <c r="C32" s="14" t="s">
        <v>112</v>
      </c>
      <c r="D32" s="14" t="s">
        <v>113</v>
      </c>
      <c r="E32" s="30" t="s">
        <v>109</v>
      </c>
      <c r="F32" s="31"/>
      <c r="G32" s="48"/>
      <c r="H32" s="57"/>
      <c r="I32" s="45">
        <f t="shared" si="0"/>
        <v>0.0013166666666666674</v>
      </c>
      <c r="J32" s="45">
        <v>0.008261111111111111</v>
      </c>
      <c r="K32" s="47">
        <v>0.006944444444444444</v>
      </c>
    </row>
    <row r="33" spans="2:11" ht="12.75">
      <c r="B33" s="66"/>
      <c r="C33" s="32"/>
      <c r="D33" s="14"/>
      <c r="E33" s="30"/>
      <c r="F33" s="31"/>
      <c r="G33" s="48"/>
      <c r="H33" s="57"/>
      <c r="I33" s="45"/>
      <c r="J33" s="45"/>
      <c r="K33" s="47"/>
    </row>
    <row r="34" spans="2:11" ht="12.75">
      <c r="B34" s="66"/>
      <c r="C34" s="30"/>
      <c r="D34" s="14"/>
      <c r="E34" s="30"/>
      <c r="F34" s="31"/>
      <c r="G34" s="48"/>
      <c r="H34" s="57"/>
      <c r="I34" s="45"/>
      <c r="J34" s="45"/>
      <c r="K34" s="47"/>
    </row>
    <row r="35" spans="2:11" ht="12.75">
      <c r="B35" s="66"/>
      <c r="C35" s="30"/>
      <c r="D35" s="14"/>
      <c r="E35" s="30"/>
      <c r="F35" s="31"/>
      <c r="G35" s="48"/>
      <c r="H35" s="57"/>
      <c r="I35" s="45"/>
      <c r="J35" s="45"/>
      <c r="K35" s="47"/>
    </row>
    <row r="36" spans="2:11" ht="12.75">
      <c r="B36" s="66"/>
      <c r="C36" s="35"/>
      <c r="D36" s="34"/>
      <c r="E36" s="35"/>
      <c r="F36" s="36"/>
      <c r="G36" s="48"/>
      <c r="H36" s="57"/>
      <c r="I36" s="45"/>
      <c r="J36" s="45"/>
      <c r="K36" s="47"/>
    </row>
    <row r="37" spans="2:11" ht="12.75">
      <c r="B37" s="66"/>
      <c r="C37" s="30"/>
      <c r="D37" s="14"/>
      <c r="E37" s="30"/>
      <c r="F37" s="31"/>
      <c r="G37" s="48"/>
      <c r="H37" s="57"/>
      <c r="I37" s="45"/>
      <c r="J37" s="45"/>
      <c r="K37" s="47"/>
    </row>
    <row r="38" spans="2:12" ht="13.5" thickBot="1">
      <c r="B38" s="67"/>
      <c r="C38" s="38"/>
      <c r="D38" s="16"/>
      <c r="E38" s="16"/>
      <c r="F38" s="39"/>
      <c r="G38" s="60"/>
      <c r="H38" s="50"/>
      <c r="I38" s="51"/>
      <c r="J38" s="51"/>
      <c r="K38" s="39"/>
      <c r="L38" s="52"/>
    </row>
  </sheetData>
  <mergeCells count="1">
    <mergeCell ref="B2:J2"/>
  </mergeCells>
  <printOptions/>
  <pageMargins left="0.75" right="0.75" top="0.16" bottom="0.29" header="0.14" footer="0.31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B2:P39"/>
  <sheetViews>
    <sheetView workbookViewId="0" topLeftCell="B1">
      <pane xSplit="2" ySplit="6" topLeftCell="D7" activePane="bottomRight" state="frozen"/>
      <selection pane="topLeft" activeCell="B1" sqref="B1"/>
      <selection pane="topRight" activeCell="D1" sqref="D1"/>
      <selection pane="bottomLeft" activeCell="B7" sqref="B7"/>
      <selection pane="bottomRight" activeCell="H31" sqref="H31:I32"/>
    </sheetView>
  </sheetViews>
  <sheetFormatPr defaultColWidth="11.421875" defaultRowHeight="12.75"/>
  <cols>
    <col min="1" max="1" width="1.7109375" style="0" customWidth="1"/>
    <col min="2" max="2" width="6.7109375" style="0" customWidth="1"/>
    <col min="3" max="4" width="14.7109375" style="0" customWidth="1"/>
    <col min="5" max="5" width="17.7109375" style="0" customWidth="1"/>
    <col min="6" max="6" width="12.7109375" style="0" customWidth="1"/>
    <col min="7" max="7" width="3.57421875" style="0" customWidth="1"/>
    <col min="8" max="8" width="12.7109375" style="0" customWidth="1"/>
    <col min="9" max="9" width="5.140625" style="0" customWidth="1"/>
    <col min="10" max="13" width="12.7109375" style="0" customWidth="1"/>
    <col min="14" max="14" width="1.7109375" style="0" customWidth="1"/>
  </cols>
  <sheetData>
    <row r="2" spans="2:10" ht="18">
      <c r="B2" s="109" t="s">
        <v>76</v>
      </c>
      <c r="C2" s="109"/>
      <c r="D2" s="109"/>
      <c r="E2" s="109"/>
      <c r="F2" s="109"/>
      <c r="G2" s="109"/>
      <c r="H2" s="109"/>
      <c r="I2" s="109"/>
      <c r="J2" s="109"/>
    </row>
    <row r="5" ht="13.5" thickBot="1"/>
    <row r="6" spans="2:13" s="6" customFormat="1" ht="13.5" thickBot="1">
      <c r="B6" s="3" t="s">
        <v>1</v>
      </c>
      <c r="C6" s="4" t="s">
        <v>2</v>
      </c>
      <c r="D6" s="4" t="s">
        <v>3</v>
      </c>
      <c r="E6" s="4" t="s">
        <v>4</v>
      </c>
      <c r="F6" s="5" t="s">
        <v>5</v>
      </c>
      <c r="G6" s="42"/>
      <c r="H6" s="3" t="s">
        <v>25</v>
      </c>
      <c r="I6" s="41" t="s">
        <v>18</v>
      </c>
      <c r="J6" s="4" t="s">
        <v>19</v>
      </c>
      <c r="K6" s="4" t="s">
        <v>20</v>
      </c>
      <c r="L6" s="4" t="s">
        <v>24</v>
      </c>
      <c r="M6" s="5" t="s">
        <v>21</v>
      </c>
    </row>
    <row r="7" spans="2:13" ht="11.25" customHeight="1" thickBot="1">
      <c r="B7" s="12"/>
      <c r="C7" s="12"/>
      <c r="D7" s="12"/>
      <c r="E7" s="12"/>
      <c r="F7" s="12"/>
      <c r="G7" s="43"/>
      <c r="H7" s="12"/>
      <c r="I7" s="12"/>
      <c r="J7" s="12"/>
      <c r="K7" s="12"/>
      <c r="L7" s="12"/>
      <c r="M7" s="12"/>
    </row>
    <row r="8" spans="2:14" ht="12.75">
      <c r="B8" s="65">
        <v>169</v>
      </c>
      <c r="C8" s="27" t="s">
        <v>77</v>
      </c>
      <c r="D8" s="28" t="s">
        <v>78</v>
      </c>
      <c r="E8" s="27" t="s">
        <v>57</v>
      </c>
      <c r="F8" s="82"/>
      <c r="G8" s="59"/>
      <c r="H8" s="25">
        <v>0.0015528935185185186</v>
      </c>
      <c r="I8" s="63">
        <v>20</v>
      </c>
      <c r="J8" s="45">
        <f>'Benj DH 1'!I8</f>
        <v>0.0015528935185185186</v>
      </c>
      <c r="K8" s="45">
        <f aca="true" t="shared" si="0" ref="K8:K25">L8-M8</f>
        <v>0.0015578703703703703</v>
      </c>
      <c r="L8" s="45">
        <v>0.0015578703703703703</v>
      </c>
      <c r="M8" s="46">
        <v>0</v>
      </c>
      <c r="N8" s="43"/>
    </row>
    <row r="9" spans="2:14" ht="12.75">
      <c r="B9" s="66">
        <v>170</v>
      </c>
      <c r="C9" s="30" t="s">
        <v>70</v>
      </c>
      <c r="D9" s="14" t="s">
        <v>66</v>
      </c>
      <c r="E9" s="30" t="s">
        <v>57</v>
      </c>
      <c r="F9" s="83"/>
      <c r="G9" s="59"/>
      <c r="H9" s="25">
        <v>0.001213773148148148</v>
      </c>
      <c r="I9" s="63">
        <v>6</v>
      </c>
      <c r="J9" s="45">
        <f>'Benj DH 1'!I9</f>
        <v>0.0012408564814814815</v>
      </c>
      <c r="K9" s="45">
        <f t="shared" si="0"/>
        <v>0.001213773148148148</v>
      </c>
      <c r="L9" s="45">
        <v>0.0015609953703703704</v>
      </c>
      <c r="M9" s="47">
        <v>0.00034722222222222224</v>
      </c>
      <c r="N9" s="43"/>
    </row>
    <row r="10" spans="2:14" ht="12.75">
      <c r="B10" s="66">
        <v>171</v>
      </c>
      <c r="C10" s="30" t="s">
        <v>79</v>
      </c>
      <c r="D10" s="14" t="s">
        <v>80</v>
      </c>
      <c r="E10" s="30" t="s">
        <v>57</v>
      </c>
      <c r="F10" s="31"/>
      <c r="G10" s="59"/>
      <c r="H10" s="25">
        <v>0.0013725694444444445</v>
      </c>
      <c r="I10" s="63">
        <v>16</v>
      </c>
      <c r="J10" s="45">
        <f>'Benj DH 1'!I10</f>
        <v>0.00625</v>
      </c>
      <c r="K10" s="45">
        <f t="shared" si="0"/>
        <v>0.001372569444444445</v>
      </c>
      <c r="L10" s="45">
        <v>0.002067013888888889</v>
      </c>
      <c r="M10" s="47">
        <v>0.000694444444444444</v>
      </c>
      <c r="N10" s="43"/>
    </row>
    <row r="11" spans="2:14" ht="12.75">
      <c r="B11" s="66">
        <v>172</v>
      </c>
      <c r="C11" s="30" t="s">
        <v>81</v>
      </c>
      <c r="D11" s="14" t="s">
        <v>82</v>
      </c>
      <c r="E11" s="30" t="s">
        <v>57</v>
      </c>
      <c r="F11" s="31"/>
      <c r="G11" s="59"/>
      <c r="H11" s="25">
        <v>0.0016363425925925927</v>
      </c>
      <c r="I11" s="63">
        <v>22</v>
      </c>
      <c r="J11" s="45">
        <f>'Benj DH 1'!I11</f>
        <v>0.0017697916666666667</v>
      </c>
      <c r="K11" s="45">
        <f t="shared" si="0"/>
        <v>0.0016363425925925898</v>
      </c>
      <c r="L11" s="45">
        <v>0.0026780092592592598</v>
      </c>
      <c r="M11" s="47">
        <v>0.00104166666666667</v>
      </c>
      <c r="N11" s="43"/>
    </row>
    <row r="12" spans="2:14" ht="12.75">
      <c r="B12" s="66">
        <v>173</v>
      </c>
      <c r="C12" s="30" t="s">
        <v>93</v>
      </c>
      <c r="D12" s="14" t="s">
        <v>94</v>
      </c>
      <c r="E12" s="30" t="s">
        <v>92</v>
      </c>
      <c r="F12" s="31"/>
      <c r="G12" s="60"/>
      <c r="H12" s="25">
        <v>0.0011364583333333333</v>
      </c>
      <c r="I12" s="63">
        <v>2</v>
      </c>
      <c r="J12" s="45">
        <f>'Benj DH 1'!I12</f>
        <v>0.0011364583333333333</v>
      </c>
      <c r="K12" s="45">
        <f t="shared" si="0"/>
        <v>0.0011752314814814807</v>
      </c>
      <c r="L12" s="45">
        <v>0.0025641203703703707</v>
      </c>
      <c r="M12" s="47">
        <v>0.00138888888888889</v>
      </c>
      <c r="N12" s="43"/>
    </row>
    <row r="13" spans="2:14" ht="12.75">
      <c r="B13" s="66">
        <v>174</v>
      </c>
      <c r="C13" s="30" t="s">
        <v>100</v>
      </c>
      <c r="D13" s="14" t="s">
        <v>54</v>
      </c>
      <c r="E13" s="30" t="s">
        <v>101</v>
      </c>
      <c r="F13" s="31"/>
      <c r="G13" s="59"/>
      <c r="H13" s="25">
        <v>0.0013546296296296299</v>
      </c>
      <c r="I13" s="63">
        <v>15</v>
      </c>
      <c r="J13" s="45">
        <f>'Benj DH 1'!I13</f>
        <v>0.0014398148148148148</v>
      </c>
      <c r="K13" s="45">
        <f t="shared" si="0"/>
        <v>0.0013546296296296308</v>
      </c>
      <c r="L13" s="45">
        <v>0.0030907407407407407</v>
      </c>
      <c r="M13" s="47">
        <v>0.00173611111111111</v>
      </c>
      <c r="N13" s="43"/>
    </row>
    <row r="14" spans="2:14" ht="12.75">
      <c r="B14" s="66">
        <v>176</v>
      </c>
      <c r="C14" s="30" t="s">
        <v>107</v>
      </c>
      <c r="D14" s="14" t="s">
        <v>108</v>
      </c>
      <c r="E14" s="30" t="s">
        <v>109</v>
      </c>
      <c r="F14" s="31"/>
      <c r="G14" s="60"/>
      <c r="H14" s="25">
        <v>0.0012692129629629629</v>
      </c>
      <c r="I14" s="63">
        <v>10</v>
      </c>
      <c r="J14" s="45">
        <f>'Benj DH 1'!I14</f>
        <v>0.0012692129629629594</v>
      </c>
      <c r="K14" s="45">
        <f t="shared" si="0"/>
        <v>0.0013783564814814852</v>
      </c>
      <c r="L14" s="45">
        <v>0.003461689814814815</v>
      </c>
      <c r="M14" s="47">
        <v>0.00208333333333333</v>
      </c>
      <c r="N14" s="43"/>
    </row>
    <row r="15" spans="2:14" ht="12.75">
      <c r="B15" s="66">
        <v>177</v>
      </c>
      <c r="C15" s="30" t="s">
        <v>110</v>
      </c>
      <c r="D15" s="14" t="s">
        <v>111</v>
      </c>
      <c r="E15" s="30" t="s">
        <v>109</v>
      </c>
      <c r="F15" s="31"/>
      <c r="G15" s="59"/>
      <c r="H15" s="25">
        <v>0.001251388888888889</v>
      </c>
      <c r="I15" s="63">
        <v>7</v>
      </c>
      <c r="J15" s="45">
        <f>'Benj DH 1'!I15</f>
        <v>0.0012749999999999988</v>
      </c>
      <c r="K15" s="45">
        <f t="shared" si="0"/>
        <v>0.0012513888888888943</v>
      </c>
      <c r="L15" s="45">
        <v>0.0036819444444444443</v>
      </c>
      <c r="M15" s="47">
        <v>0.00243055555555555</v>
      </c>
      <c r="N15" s="43"/>
    </row>
    <row r="16" spans="2:14" ht="12.75">
      <c r="B16" s="66">
        <v>178</v>
      </c>
      <c r="C16" s="30" t="s">
        <v>114</v>
      </c>
      <c r="D16" s="14" t="s">
        <v>115</v>
      </c>
      <c r="E16" s="30" t="s">
        <v>109</v>
      </c>
      <c r="F16" s="31"/>
      <c r="G16" s="60"/>
      <c r="H16" s="25">
        <v>0.001429513888888889</v>
      </c>
      <c r="I16" s="63">
        <v>18</v>
      </c>
      <c r="J16" s="45">
        <f>'Benj DH 1'!I16</f>
        <v>0.001491319444444446</v>
      </c>
      <c r="K16" s="45">
        <f t="shared" si="0"/>
        <v>0.0014295138888888973</v>
      </c>
      <c r="L16" s="45">
        <v>0.004207291666666667</v>
      </c>
      <c r="M16" s="47">
        <v>0.00277777777777777</v>
      </c>
      <c r="N16" s="43"/>
    </row>
    <row r="17" spans="2:16" ht="12.75">
      <c r="B17" s="66">
        <v>179</v>
      </c>
      <c r="C17" s="30" t="s">
        <v>116</v>
      </c>
      <c r="D17" s="14" t="s">
        <v>117</v>
      </c>
      <c r="E17" s="30" t="s">
        <v>109</v>
      </c>
      <c r="F17" s="31"/>
      <c r="G17" s="59"/>
      <c r="H17" s="25">
        <v>0.0010822916666666667</v>
      </c>
      <c r="I17" s="63">
        <v>1</v>
      </c>
      <c r="J17" s="45">
        <f>'Benj DH 1'!I17</f>
        <v>0.001151388888888892</v>
      </c>
      <c r="K17" s="45">
        <f t="shared" si="0"/>
        <v>0.0010822916666666771</v>
      </c>
      <c r="L17" s="45">
        <v>0.004207291666666667</v>
      </c>
      <c r="M17" s="47">
        <v>0.00312499999999999</v>
      </c>
      <c r="N17" s="43"/>
      <c r="O17" s="49"/>
      <c r="P17" s="43"/>
    </row>
    <row r="18" spans="2:16" ht="12.75">
      <c r="B18" s="66">
        <v>180</v>
      </c>
      <c r="C18" s="30" t="s">
        <v>118</v>
      </c>
      <c r="D18" s="14" t="s">
        <v>119</v>
      </c>
      <c r="E18" s="30" t="s">
        <v>109</v>
      </c>
      <c r="F18" s="31"/>
      <c r="G18" s="59"/>
      <c r="H18" s="25">
        <v>0.00126875</v>
      </c>
      <c r="I18" s="63">
        <v>9</v>
      </c>
      <c r="J18" s="45">
        <f>'Benj DH 1'!I18</f>
        <v>0.0013305555555555514</v>
      </c>
      <c r="K18" s="45">
        <f t="shared" si="0"/>
        <v>0.001268750000000012</v>
      </c>
      <c r="L18" s="45">
        <v>0.004740972222222222</v>
      </c>
      <c r="M18" s="47">
        <v>0.00347222222222221</v>
      </c>
      <c r="N18" s="43"/>
      <c r="O18" s="70"/>
      <c r="P18" s="43"/>
    </row>
    <row r="19" spans="2:16" ht="12.75">
      <c r="B19" s="66">
        <v>181</v>
      </c>
      <c r="C19" s="30" t="s">
        <v>70</v>
      </c>
      <c r="D19" s="14" t="s">
        <v>120</v>
      </c>
      <c r="E19" s="30" t="s">
        <v>109</v>
      </c>
      <c r="F19" s="31"/>
      <c r="G19" s="59"/>
      <c r="H19" s="25">
        <v>0.0013390046296296294</v>
      </c>
      <c r="I19" s="63">
        <v>14</v>
      </c>
      <c r="J19" s="45">
        <f>'Benj DH 1'!I19</f>
        <v>0.001402893518518516</v>
      </c>
      <c r="K19" s="45">
        <f t="shared" si="0"/>
        <v>0.001339004629629644</v>
      </c>
      <c r="L19" s="45">
        <v>0.005158449074074074</v>
      </c>
      <c r="M19" s="47">
        <v>0.00381944444444443</v>
      </c>
      <c r="N19" s="43"/>
      <c r="O19" s="49"/>
      <c r="P19" s="43"/>
    </row>
    <row r="20" spans="2:16" ht="12.75">
      <c r="B20" s="66">
        <v>183</v>
      </c>
      <c r="C20" s="30" t="s">
        <v>121</v>
      </c>
      <c r="D20" s="14" t="s">
        <v>122</v>
      </c>
      <c r="E20" s="30" t="s">
        <v>109</v>
      </c>
      <c r="F20" s="31"/>
      <c r="G20" s="60"/>
      <c r="H20" s="25">
        <v>0.001415625</v>
      </c>
      <c r="I20" s="63">
        <v>17</v>
      </c>
      <c r="J20" s="45">
        <f>'Benj DH 1'!I20</f>
        <v>0.0014478009259259253</v>
      </c>
      <c r="K20" s="45">
        <f t="shared" si="0"/>
        <v>0.0014156250000000167</v>
      </c>
      <c r="L20" s="45">
        <v>0.005582291666666667</v>
      </c>
      <c r="M20" s="47">
        <v>0.00416666666666665</v>
      </c>
      <c r="N20" s="43"/>
      <c r="O20" s="49"/>
      <c r="P20" s="43"/>
    </row>
    <row r="21" spans="2:16" ht="12.75">
      <c r="B21" s="66">
        <v>184</v>
      </c>
      <c r="C21" s="30" t="s">
        <v>123</v>
      </c>
      <c r="D21" s="14" t="s">
        <v>124</v>
      </c>
      <c r="E21" s="30" t="s">
        <v>109</v>
      </c>
      <c r="F21" s="31"/>
      <c r="G21" s="60"/>
      <c r="H21" s="25">
        <v>0.0013275462962962963</v>
      </c>
      <c r="I21" s="63">
        <v>13</v>
      </c>
      <c r="J21" s="45">
        <f>'Benj DH 1'!I21</f>
        <v>0.0013393518518518542</v>
      </c>
      <c r="K21" s="45">
        <f t="shared" si="0"/>
        <v>0.0013275462962963154</v>
      </c>
      <c r="L21" s="45">
        <v>0.005841435185185186</v>
      </c>
      <c r="M21" s="47">
        <v>0.00451388888888887</v>
      </c>
      <c r="N21" s="43"/>
      <c r="O21" s="49"/>
      <c r="P21" s="43"/>
    </row>
    <row r="22" spans="2:16" ht="12.75">
      <c r="B22" s="66">
        <v>185</v>
      </c>
      <c r="C22" s="30" t="s">
        <v>125</v>
      </c>
      <c r="D22" s="14" t="s">
        <v>122</v>
      </c>
      <c r="E22" s="30" t="s">
        <v>109</v>
      </c>
      <c r="F22" s="31"/>
      <c r="G22" s="59"/>
      <c r="H22" s="25">
        <v>0.001149537037037037</v>
      </c>
      <c r="I22" s="63">
        <v>3</v>
      </c>
      <c r="J22" s="45">
        <f>'Benj DH 1'!I22</f>
        <v>0.001154398148148153</v>
      </c>
      <c r="K22" s="45">
        <f t="shared" si="0"/>
        <v>0.0011495370370370574</v>
      </c>
      <c r="L22" s="45">
        <v>0.006010648148148148</v>
      </c>
      <c r="M22" s="47">
        <v>0.00486111111111109</v>
      </c>
      <c r="N22" s="43"/>
      <c r="O22" s="49"/>
      <c r="P22" s="43"/>
    </row>
    <row r="23" spans="2:16" ht="12.75">
      <c r="B23" s="66">
        <v>186</v>
      </c>
      <c r="C23" s="30" t="s">
        <v>152</v>
      </c>
      <c r="D23" s="14" t="s">
        <v>153</v>
      </c>
      <c r="E23" s="30" t="s">
        <v>109</v>
      </c>
      <c r="F23" s="31"/>
      <c r="G23" s="59"/>
      <c r="H23" s="25">
        <v>0.0011931712962962966</v>
      </c>
      <c r="I23" s="63">
        <v>4</v>
      </c>
      <c r="J23" s="45">
        <f>'Benj DH 1'!I23</f>
        <v>0.0011937500000000073</v>
      </c>
      <c r="K23" s="45">
        <f t="shared" si="0"/>
        <v>0.0011931712962963198</v>
      </c>
      <c r="L23" s="45">
        <v>0.006401504629629629</v>
      </c>
      <c r="M23" s="47">
        <v>0.00520833333333331</v>
      </c>
      <c r="N23" s="43"/>
      <c r="O23" s="49"/>
      <c r="P23" s="43"/>
    </row>
    <row r="24" spans="2:16" ht="12.75">
      <c r="B24" s="66">
        <v>187</v>
      </c>
      <c r="C24" s="30" t="s">
        <v>154</v>
      </c>
      <c r="D24" s="14" t="s">
        <v>153</v>
      </c>
      <c r="E24" s="30" t="s">
        <v>109</v>
      </c>
      <c r="F24" s="31"/>
      <c r="G24" s="59"/>
      <c r="H24" s="25">
        <v>0.0012984953703703702</v>
      </c>
      <c r="I24" s="63">
        <v>11</v>
      </c>
      <c r="J24" s="45">
        <f>'Benj DH 1'!I24</f>
        <v>0.0013391203703703794</v>
      </c>
      <c r="K24" s="45">
        <f t="shared" si="0"/>
        <v>0.0012984953703703969</v>
      </c>
      <c r="L24" s="45">
        <v>0.006854050925925927</v>
      </c>
      <c r="M24" s="47">
        <v>0.00555555555555553</v>
      </c>
      <c r="N24" s="43"/>
      <c r="O24" s="49"/>
      <c r="P24" s="43"/>
    </row>
    <row r="25" spans="2:16" ht="12.75">
      <c r="B25" s="66">
        <v>188</v>
      </c>
      <c r="C25" s="30" t="s">
        <v>188</v>
      </c>
      <c r="D25" s="14" t="s">
        <v>85</v>
      </c>
      <c r="E25" s="30" t="s">
        <v>169</v>
      </c>
      <c r="F25" s="31"/>
      <c r="G25" s="59"/>
      <c r="H25" s="25">
        <v>0.0015944444444444446</v>
      </c>
      <c r="I25" s="63">
        <v>21</v>
      </c>
      <c r="J25" s="45">
        <f>'Benj DH 1'!I25</f>
        <v>0.0017781250000000106</v>
      </c>
      <c r="K25" s="45">
        <f t="shared" si="0"/>
        <v>0.001594444444444472</v>
      </c>
      <c r="L25" s="45">
        <v>0.007497222222222222</v>
      </c>
      <c r="M25" s="47">
        <v>0.00590277777777775</v>
      </c>
      <c r="N25" s="43"/>
      <c r="O25" s="49"/>
      <c r="P25" s="43"/>
    </row>
    <row r="26" spans="2:16" ht="12.75">
      <c r="B26" s="66">
        <v>189</v>
      </c>
      <c r="C26" s="30" t="s">
        <v>189</v>
      </c>
      <c r="D26" s="14" t="s">
        <v>190</v>
      </c>
      <c r="E26" s="30" t="s">
        <v>109</v>
      </c>
      <c r="F26" s="31"/>
      <c r="G26" s="60"/>
      <c r="H26" s="25">
        <v>0.0012527777777777778</v>
      </c>
      <c r="I26" s="63">
        <v>8</v>
      </c>
      <c r="J26" s="45">
        <f>'Benj DH 1'!I26</f>
        <v>0.0012696759259259388</v>
      </c>
      <c r="K26" s="45">
        <f>L26-M26</f>
        <v>0.0012527777777778084</v>
      </c>
      <c r="L26" s="45">
        <v>0.007502777777777778</v>
      </c>
      <c r="M26" s="47">
        <v>0.00624999999999997</v>
      </c>
      <c r="N26" s="43"/>
      <c r="O26" s="43"/>
      <c r="P26" s="43"/>
    </row>
    <row r="27" spans="2:14" ht="12.75">
      <c r="B27" s="66">
        <v>190</v>
      </c>
      <c r="C27" s="30" t="s">
        <v>107</v>
      </c>
      <c r="D27" s="14" t="s">
        <v>191</v>
      </c>
      <c r="E27" s="30" t="s">
        <v>109</v>
      </c>
      <c r="F27" s="31"/>
      <c r="G27" s="60"/>
      <c r="H27" s="25">
        <v>0.0011983796296296298</v>
      </c>
      <c r="I27" s="63">
        <v>5</v>
      </c>
      <c r="J27" s="45">
        <f>'Benj DH 1'!I27</f>
        <v>0.0011983796296296456</v>
      </c>
      <c r="K27" s="45">
        <f>L27-M27</f>
        <v>0.0012812500000000324</v>
      </c>
      <c r="L27" s="45">
        <v>0.007878472222222222</v>
      </c>
      <c r="M27" s="47">
        <v>0.00659722222222219</v>
      </c>
      <c r="N27" s="43"/>
    </row>
    <row r="28" spans="2:14" ht="12.75">
      <c r="B28" s="66">
        <v>191</v>
      </c>
      <c r="C28" s="30" t="s">
        <v>192</v>
      </c>
      <c r="D28" s="14" t="s">
        <v>193</v>
      </c>
      <c r="E28" s="30" t="s">
        <v>57</v>
      </c>
      <c r="F28" s="31"/>
      <c r="G28" s="60"/>
      <c r="H28" s="25">
        <v>0.0014917824074074072</v>
      </c>
      <c r="I28" s="63">
        <v>19</v>
      </c>
      <c r="J28" s="45">
        <f>'Benj DH 1'!I28</f>
        <v>0.0015141203703703879</v>
      </c>
      <c r="K28" s="45">
        <f>L28-M28</f>
        <v>0.0014917824074074425</v>
      </c>
      <c r="L28" s="45">
        <v>0.008436226851851853</v>
      </c>
      <c r="M28" s="47">
        <v>0.00694444444444441</v>
      </c>
      <c r="N28" s="43"/>
    </row>
    <row r="29" spans="2:14" ht="12.75">
      <c r="B29" s="66">
        <v>193</v>
      </c>
      <c r="C29" s="30" t="s">
        <v>196</v>
      </c>
      <c r="D29" s="14" t="s">
        <v>197</v>
      </c>
      <c r="E29" s="30" t="s">
        <v>109</v>
      </c>
      <c r="F29" s="36"/>
      <c r="G29" s="60"/>
      <c r="H29" s="25">
        <v>0.0013064814814814816</v>
      </c>
      <c r="I29" s="63">
        <v>12</v>
      </c>
      <c r="J29" s="45">
        <f>'Benj DH 1'!I29</f>
        <v>0.0013064814814815022</v>
      </c>
      <c r="K29" s="45">
        <f>L29-M29</f>
        <v>0.0013391203703704054</v>
      </c>
      <c r="L29" s="45">
        <v>0.008630787037037036</v>
      </c>
      <c r="M29" s="47">
        <v>0.00729166666666663</v>
      </c>
      <c r="N29" s="43"/>
    </row>
    <row r="30" spans="2:14" ht="12.75">
      <c r="B30" s="74"/>
      <c r="C30" s="14"/>
      <c r="D30" s="14"/>
      <c r="E30" s="14"/>
      <c r="F30" s="15"/>
      <c r="G30" s="60"/>
      <c r="H30" s="25"/>
      <c r="I30" s="63"/>
      <c r="J30" s="45"/>
      <c r="K30" s="45"/>
      <c r="L30" s="45"/>
      <c r="M30" s="47"/>
      <c r="N30" s="43"/>
    </row>
    <row r="31" spans="2:14" ht="12.75">
      <c r="B31" s="66">
        <v>196</v>
      </c>
      <c r="C31" s="14" t="s">
        <v>53</v>
      </c>
      <c r="D31" s="14" t="s">
        <v>83</v>
      </c>
      <c r="E31" s="30" t="s">
        <v>57</v>
      </c>
      <c r="F31" s="15"/>
      <c r="G31" s="60"/>
      <c r="H31" s="25">
        <v>0.0015546296296296295</v>
      </c>
      <c r="I31" s="63">
        <v>2</v>
      </c>
      <c r="J31" s="45">
        <f>'Benj DH 1'!I32</f>
        <v>0.0013166666666666674</v>
      </c>
      <c r="K31" s="45">
        <f>L31-M31</f>
        <v>0.0012619212962962957</v>
      </c>
      <c r="L31" s="45">
        <v>0.009248032407407408</v>
      </c>
      <c r="M31" s="47">
        <v>0.007986111111111112</v>
      </c>
      <c r="N31" s="43"/>
    </row>
    <row r="32" spans="2:14" ht="12.75">
      <c r="B32" s="66">
        <v>197</v>
      </c>
      <c r="C32" s="30" t="s">
        <v>112</v>
      </c>
      <c r="D32" s="14" t="s">
        <v>113</v>
      </c>
      <c r="E32" s="30" t="s">
        <v>109</v>
      </c>
      <c r="F32" s="31"/>
      <c r="G32" s="60"/>
      <c r="H32" s="25">
        <v>0.0012619212962962964</v>
      </c>
      <c r="I32" s="63">
        <v>1</v>
      </c>
      <c r="J32" s="45">
        <f>'Benj DH 1'!I31</f>
        <v>0.0015546296296296306</v>
      </c>
      <c r="K32" s="45">
        <f>L32-M32</f>
        <v>0.0015679398148148163</v>
      </c>
      <c r="L32" s="45">
        <v>0.009206828703703705</v>
      </c>
      <c r="M32" s="47">
        <v>0.007638888888888889</v>
      </c>
      <c r="N32" s="43"/>
    </row>
    <row r="33" spans="2:14" ht="12.75">
      <c r="B33" s="66"/>
      <c r="C33" s="32"/>
      <c r="D33" s="14"/>
      <c r="E33" s="30"/>
      <c r="F33" s="31"/>
      <c r="G33" s="60"/>
      <c r="H33" s="25"/>
      <c r="I33" s="62"/>
      <c r="J33" s="45"/>
      <c r="K33" s="45"/>
      <c r="L33" s="61"/>
      <c r="M33" s="47"/>
      <c r="N33" s="43"/>
    </row>
    <row r="34" spans="2:14" ht="12.75">
      <c r="B34" s="66"/>
      <c r="C34" s="30"/>
      <c r="D34" s="14"/>
      <c r="E34" s="30"/>
      <c r="F34" s="31"/>
      <c r="G34" s="60"/>
      <c r="H34" s="25"/>
      <c r="I34" s="62"/>
      <c r="J34" s="45"/>
      <c r="K34" s="45"/>
      <c r="L34" s="61"/>
      <c r="M34" s="47"/>
      <c r="N34" s="43"/>
    </row>
    <row r="35" spans="2:14" ht="12.75">
      <c r="B35" s="66"/>
      <c r="C35" s="30"/>
      <c r="D35" s="14"/>
      <c r="E35" s="30"/>
      <c r="F35" s="31"/>
      <c r="G35" s="60"/>
      <c r="H35" s="25"/>
      <c r="I35" s="62"/>
      <c r="J35" s="45"/>
      <c r="K35" s="45"/>
      <c r="L35" s="61"/>
      <c r="M35" s="47"/>
      <c r="N35" s="43"/>
    </row>
    <row r="36" spans="2:14" ht="12.75">
      <c r="B36" s="66"/>
      <c r="C36" s="35"/>
      <c r="D36" s="34"/>
      <c r="E36" s="35"/>
      <c r="F36" s="36"/>
      <c r="G36" s="60"/>
      <c r="H36" s="25"/>
      <c r="I36" s="62"/>
      <c r="J36" s="45"/>
      <c r="K36" s="45"/>
      <c r="L36" s="61"/>
      <c r="M36" s="47"/>
      <c r="N36" s="43"/>
    </row>
    <row r="37" spans="2:14" ht="12.75">
      <c r="B37" s="66"/>
      <c r="C37" s="30"/>
      <c r="D37" s="14"/>
      <c r="E37" s="30"/>
      <c r="F37" s="31"/>
      <c r="G37" s="60"/>
      <c r="H37" s="25"/>
      <c r="I37" s="62"/>
      <c r="J37" s="45"/>
      <c r="K37" s="45"/>
      <c r="L37" s="61"/>
      <c r="M37" s="47"/>
      <c r="N37" s="43"/>
    </row>
    <row r="38" spans="2:14" ht="13.5" thickBot="1">
      <c r="B38" s="67"/>
      <c r="C38" s="38"/>
      <c r="D38" s="16"/>
      <c r="E38" s="16"/>
      <c r="F38" s="39"/>
      <c r="G38" s="60"/>
      <c r="H38" s="69"/>
      <c r="I38" s="69"/>
      <c r="J38" s="45"/>
      <c r="K38" s="45"/>
      <c r="L38" s="61"/>
      <c r="M38" s="80"/>
      <c r="N38" s="43"/>
    </row>
    <row r="39" spans="8:13" ht="12.75">
      <c r="H39" s="58"/>
      <c r="I39" s="58"/>
      <c r="J39" s="58"/>
      <c r="K39" s="58"/>
      <c r="L39" s="58"/>
      <c r="M39" s="58"/>
    </row>
  </sheetData>
  <mergeCells count="1">
    <mergeCell ref="B2:J2"/>
  </mergeCells>
  <printOptions/>
  <pageMargins left="0.12" right="0.55" top="0.43" bottom="0.37" header="0.4921259845" footer="0.4921259845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6"/>
  </sheetPr>
  <dimension ref="A1:T47"/>
  <sheetViews>
    <sheetView tabSelected="1" workbookViewId="0" topLeftCell="A13">
      <selection activeCell="H18" sqref="H18"/>
    </sheetView>
  </sheetViews>
  <sheetFormatPr defaultColWidth="11.421875" defaultRowHeight="12.75"/>
  <cols>
    <col min="1" max="1" width="5.7109375" style="0" customWidth="1"/>
    <col min="2" max="2" width="6.140625" style="0" customWidth="1"/>
    <col min="3" max="4" width="14.7109375" style="0" customWidth="1"/>
    <col min="5" max="5" width="17.7109375" style="0" customWidth="1"/>
    <col min="6" max="6" width="12.7109375" style="0" customWidth="1"/>
    <col min="7" max="7" width="1.7109375" style="0" customWidth="1"/>
    <col min="8" max="8" width="10.7109375" style="1" customWidth="1"/>
    <col min="9" max="9" width="6.7109375" style="1" customWidth="1"/>
    <col min="10" max="10" width="5.7109375" style="1" customWidth="1"/>
    <col min="11" max="12" width="6.7109375" style="1" customWidth="1"/>
    <col min="13" max="13" width="1.7109375" style="1" customWidth="1"/>
    <col min="14" max="14" width="10.7109375" style="1" customWidth="1"/>
    <col min="15" max="15" width="5.7109375" style="1" customWidth="1"/>
    <col min="16" max="17" width="6.7109375" style="1" customWidth="1"/>
    <col min="18" max="18" width="1.7109375" style="1" customWidth="1"/>
    <col min="19" max="19" width="12.28125" style="1" customWidth="1"/>
    <col min="20" max="20" width="10.7109375" style="1" customWidth="1"/>
  </cols>
  <sheetData>
    <row r="1" spans="8:20" ht="12.75">
      <c r="H1"/>
      <c r="I1"/>
      <c r="J1"/>
      <c r="K1"/>
      <c r="L1"/>
      <c r="M1"/>
      <c r="N1"/>
      <c r="O1"/>
      <c r="P1"/>
      <c r="Q1"/>
      <c r="R1"/>
      <c r="S1"/>
      <c r="T1"/>
    </row>
    <row r="2" spans="1:20" ht="18">
      <c r="A2" s="109" t="s">
        <v>158</v>
      </c>
      <c r="B2" s="109"/>
      <c r="C2" s="109"/>
      <c r="D2" s="109"/>
      <c r="E2" s="109"/>
      <c r="F2" s="109"/>
      <c r="G2" s="109"/>
      <c r="H2" s="109"/>
      <c r="I2" s="109"/>
      <c r="J2" s="109"/>
      <c r="K2"/>
      <c r="L2"/>
      <c r="M2"/>
      <c r="N2"/>
      <c r="O2"/>
      <c r="P2"/>
      <c r="Q2"/>
      <c r="R2"/>
      <c r="S2"/>
      <c r="T2"/>
    </row>
    <row r="3" spans="8:20" ht="12.75">
      <c r="H3"/>
      <c r="I3"/>
      <c r="J3"/>
      <c r="K3"/>
      <c r="L3"/>
      <c r="M3"/>
      <c r="N3"/>
      <c r="O3"/>
      <c r="P3"/>
      <c r="Q3"/>
      <c r="R3"/>
      <c r="S3"/>
      <c r="T3"/>
    </row>
    <row r="4" spans="1:20" ht="12.75">
      <c r="A4" s="110" t="s">
        <v>38</v>
      </c>
      <c r="B4" s="110"/>
      <c r="C4" s="110"/>
      <c r="D4" s="110"/>
      <c r="E4" s="110"/>
      <c r="F4" s="110"/>
      <c r="G4" s="110"/>
      <c r="H4" s="110"/>
      <c r="I4" s="110"/>
      <c r="J4" s="110"/>
      <c r="K4"/>
      <c r="L4"/>
      <c r="M4"/>
      <c r="N4"/>
      <c r="O4"/>
      <c r="P4"/>
      <c r="Q4"/>
      <c r="R4"/>
      <c r="S4"/>
      <c r="T4"/>
    </row>
    <row r="5" spans="8:20" ht="13.5" thickBot="1">
      <c r="H5"/>
      <c r="I5"/>
      <c r="J5"/>
      <c r="K5"/>
      <c r="L5"/>
      <c r="M5"/>
      <c r="N5"/>
      <c r="O5"/>
      <c r="P5"/>
      <c r="Q5"/>
      <c r="R5"/>
      <c r="S5"/>
      <c r="T5"/>
    </row>
    <row r="6" spans="1:20" s="6" customFormat="1" ht="13.5" thickBot="1">
      <c r="A6" s="3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5" t="s">
        <v>5</v>
      </c>
      <c r="H6" s="3" t="s">
        <v>6</v>
      </c>
      <c r="I6" s="41" t="s">
        <v>12</v>
      </c>
      <c r="J6" s="4" t="s">
        <v>0</v>
      </c>
      <c r="K6" s="4" t="s">
        <v>7</v>
      </c>
      <c r="L6" s="5" t="s">
        <v>8</v>
      </c>
      <c r="M6" s="64"/>
      <c r="N6" s="3" t="s">
        <v>6</v>
      </c>
      <c r="O6" s="4" t="s">
        <v>0</v>
      </c>
      <c r="P6" s="4" t="s">
        <v>7</v>
      </c>
      <c r="Q6" s="5" t="s">
        <v>8</v>
      </c>
      <c r="S6" s="3" t="s">
        <v>9</v>
      </c>
      <c r="T6" s="5" t="s">
        <v>10</v>
      </c>
    </row>
    <row r="7" spans="1:20" ht="11.25" customHeight="1" thickBot="1">
      <c r="A7" s="12"/>
      <c r="B7" s="12"/>
      <c r="C7" s="12"/>
      <c r="D7" s="12"/>
      <c r="E7" s="12"/>
      <c r="F7" s="12"/>
      <c r="H7" s="13"/>
      <c r="I7" s="13"/>
      <c r="J7" s="13"/>
      <c r="K7" s="13"/>
      <c r="L7" s="13"/>
      <c r="N7" s="13"/>
      <c r="O7" s="13"/>
      <c r="P7" s="13"/>
      <c r="Q7" s="13"/>
      <c r="S7" s="13"/>
      <c r="T7" s="13"/>
    </row>
    <row r="8" spans="1:20" ht="11.25" customHeight="1">
      <c r="A8" s="18">
        <v>1</v>
      </c>
      <c r="B8" s="76">
        <v>206</v>
      </c>
      <c r="C8" s="27" t="s">
        <v>86</v>
      </c>
      <c r="D8" s="28" t="s">
        <v>87</v>
      </c>
      <c r="E8" s="27" t="s">
        <v>57</v>
      </c>
      <c r="F8" s="86"/>
      <c r="H8" s="72">
        <v>0.00031145833333333335</v>
      </c>
      <c r="I8" s="73">
        <v>18</v>
      </c>
      <c r="J8" s="53">
        <v>1</v>
      </c>
      <c r="K8" s="19">
        <f>VLOOKUP(J8,POINTS!$A$2:POINTS!$B$51,2)</f>
        <v>100</v>
      </c>
      <c r="L8" s="10">
        <v>10</v>
      </c>
      <c r="M8" s="81"/>
      <c r="N8" s="25">
        <v>0.0007791666666666667</v>
      </c>
      <c r="O8" s="63">
        <v>1</v>
      </c>
      <c r="P8" s="19">
        <f>VLOOKUP(O8,POINTS!$A$2:POINTS!$B$51,2)</f>
        <v>100</v>
      </c>
      <c r="Q8" s="10">
        <v>10</v>
      </c>
      <c r="S8" s="23">
        <f aca="true" t="shared" si="0" ref="S8:S25">SUM(H8,N8)</f>
        <v>0.001090625</v>
      </c>
      <c r="T8" s="10">
        <f aca="true" t="shared" si="1" ref="T8:T25">K8+L8+P8+Q8</f>
        <v>220</v>
      </c>
    </row>
    <row r="9" spans="1:20" ht="12.75">
      <c r="A9" s="7">
        <v>2</v>
      </c>
      <c r="B9" s="76">
        <v>212</v>
      </c>
      <c r="C9" s="30" t="s">
        <v>146</v>
      </c>
      <c r="D9" s="14" t="s">
        <v>147</v>
      </c>
      <c r="E9" s="30" t="s">
        <v>109</v>
      </c>
      <c r="F9" s="86"/>
      <c r="H9" s="72">
        <v>0.0003113425925925926</v>
      </c>
      <c r="I9" s="73">
        <v>17</v>
      </c>
      <c r="J9" s="54">
        <v>2</v>
      </c>
      <c r="K9" s="19">
        <f>VLOOKUP(J9,POINTS!$A$2:POINTS!$B$51,2)</f>
        <v>90</v>
      </c>
      <c r="L9" s="10">
        <v>10</v>
      </c>
      <c r="M9" s="81"/>
      <c r="N9" s="25">
        <v>0.0008868055555555556</v>
      </c>
      <c r="O9" s="63">
        <v>4</v>
      </c>
      <c r="P9" s="19">
        <f>VLOOKUP(O9,POINTS!$A$2:POINTS!$B$51,2)</f>
        <v>76</v>
      </c>
      <c r="Q9" s="10">
        <v>10</v>
      </c>
      <c r="S9" s="23">
        <f t="shared" si="0"/>
        <v>0.0011981481481481483</v>
      </c>
      <c r="T9" s="10">
        <f t="shared" si="1"/>
        <v>186</v>
      </c>
    </row>
    <row r="10" spans="1:20" ht="12.75">
      <c r="A10" s="7">
        <v>3</v>
      </c>
      <c r="B10" s="76">
        <v>217</v>
      </c>
      <c r="C10" s="30" t="s">
        <v>150</v>
      </c>
      <c r="D10" s="14" t="s">
        <v>151</v>
      </c>
      <c r="E10" s="30" t="s">
        <v>109</v>
      </c>
      <c r="F10" s="83"/>
      <c r="H10" s="72">
        <v>0.0002976851851851852</v>
      </c>
      <c r="I10" s="73">
        <v>16</v>
      </c>
      <c r="J10" s="54">
        <v>4</v>
      </c>
      <c r="K10" s="19">
        <f>VLOOKUP(J10,POINTS!$A$2:POINTS!$B$51,2)</f>
        <v>76</v>
      </c>
      <c r="L10" s="10">
        <v>10</v>
      </c>
      <c r="M10" s="81"/>
      <c r="N10" s="25">
        <v>0.0008615740740740741</v>
      </c>
      <c r="O10" s="63">
        <v>3</v>
      </c>
      <c r="P10" s="19">
        <f>VLOOKUP(O10,POINTS!$A$2:POINTS!$B$51,2)</f>
        <v>82</v>
      </c>
      <c r="Q10" s="10">
        <v>10</v>
      </c>
      <c r="S10" s="23">
        <f t="shared" si="0"/>
        <v>0.0011592592592592592</v>
      </c>
      <c r="T10" s="10">
        <f t="shared" si="1"/>
        <v>178</v>
      </c>
    </row>
    <row r="11" spans="1:20" ht="12.75">
      <c r="A11" s="7">
        <v>4</v>
      </c>
      <c r="B11" s="76">
        <v>208</v>
      </c>
      <c r="C11" s="30" t="s">
        <v>90</v>
      </c>
      <c r="D11" s="14" t="s">
        <v>91</v>
      </c>
      <c r="E11" s="30" t="s">
        <v>92</v>
      </c>
      <c r="F11" s="31"/>
      <c r="H11" s="72">
        <v>0.0003880787037037038</v>
      </c>
      <c r="I11" s="73">
        <v>14</v>
      </c>
      <c r="J11" s="54">
        <v>7</v>
      </c>
      <c r="K11" s="19">
        <f>VLOOKUP(J11,POINTS!$A$2:POINTS!$B$51,2)</f>
        <v>64</v>
      </c>
      <c r="L11" s="10">
        <v>10</v>
      </c>
      <c r="M11" s="81"/>
      <c r="N11" s="25">
        <v>0.0008293981481481481</v>
      </c>
      <c r="O11" s="63">
        <v>2</v>
      </c>
      <c r="P11" s="19">
        <f>VLOOKUP(O11,POINTS!$A$2:POINTS!$B$51,2)</f>
        <v>90</v>
      </c>
      <c r="Q11" s="10">
        <v>10</v>
      </c>
      <c r="S11" s="23">
        <f t="shared" si="0"/>
        <v>0.001217476851851852</v>
      </c>
      <c r="T11" s="10">
        <f t="shared" si="1"/>
        <v>174</v>
      </c>
    </row>
    <row r="12" spans="1:20" ht="12.75">
      <c r="A12" s="7">
        <v>5</v>
      </c>
      <c r="B12" s="76">
        <v>218</v>
      </c>
      <c r="C12" s="30" t="s">
        <v>198</v>
      </c>
      <c r="D12" s="14" t="s">
        <v>199</v>
      </c>
      <c r="E12" s="30" t="s">
        <v>200</v>
      </c>
      <c r="F12" s="31"/>
      <c r="H12" s="72">
        <v>0.0003613425925925926</v>
      </c>
      <c r="I12" s="73">
        <v>17</v>
      </c>
      <c r="J12" s="54">
        <v>3</v>
      </c>
      <c r="K12" s="19">
        <f>VLOOKUP(J12,POINTS!$A$2:POINTS!$B$51,2)</f>
        <v>82</v>
      </c>
      <c r="L12" s="10">
        <v>10</v>
      </c>
      <c r="M12" s="81"/>
      <c r="N12" s="25">
        <v>0.0009234953703703702</v>
      </c>
      <c r="O12" s="63">
        <v>8</v>
      </c>
      <c r="P12" s="19">
        <f>VLOOKUP(O12,POINTS!$A$2:POINTS!$B$51,2)</f>
        <v>60</v>
      </c>
      <c r="Q12" s="10">
        <v>10</v>
      </c>
      <c r="S12" s="23">
        <f t="shared" si="0"/>
        <v>0.0012848379629629629</v>
      </c>
      <c r="T12" s="10">
        <f t="shared" si="1"/>
        <v>162</v>
      </c>
    </row>
    <row r="13" spans="1:20" ht="12.75">
      <c r="A13" s="7">
        <v>6</v>
      </c>
      <c r="B13" s="76">
        <v>192</v>
      </c>
      <c r="C13" s="30" t="s">
        <v>194</v>
      </c>
      <c r="D13" s="14" t="s">
        <v>195</v>
      </c>
      <c r="E13" s="30" t="s">
        <v>109</v>
      </c>
      <c r="F13" s="31"/>
      <c r="H13" s="72">
        <v>0.0003667824074074074</v>
      </c>
      <c r="I13" s="73">
        <v>13</v>
      </c>
      <c r="J13" s="54">
        <v>8</v>
      </c>
      <c r="K13" s="19">
        <f>VLOOKUP(J13,POINTS!$A$2:POINTS!$B$51,2)</f>
        <v>60</v>
      </c>
      <c r="L13" s="10">
        <v>10</v>
      </c>
      <c r="M13" s="81"/>
      <c r="N13" s="25">
        <v>0.0009030092592592592</v>
      </c>
      <c r="O13" s="63">
        <v>6</v>
      </c>
      <c r="P13" s="19">
        <f>VLOOKUP(O13,POINTS!$A$2:POINTS!$B$51,2)</f>
        <v>68</v>
      </c>
      <c r="Q13" s="10">
        <v>10</v>
      </c>
      <c r="S13" s="23">
        <f t="shared" si="0"/>
        <v>0.0012697916666666667</v>
      </c>
      <c r="T13" s="10">
        <f t="shared" si="1"/>
        <v>148</v>
      </c>
    </row>
    <row r="14" spans="1:20" ht="12.75">
      <c r="A14" s="7">
        <v>7</v>
      </c>
      <c r="B14" s="76">
        <v>207</v>
      </c>
      <c r="C14" s="30" t="s">
        <v>88</v>
      </c>
      <c r="D14" s="14" t="s">
        <v>89</v>
      </c>
      <c r="E14" s="30" t="s">
        <v>57</v>
      </c>
      <c r="F14" s="31"/>
      <c r="H14" s="72">
        <v>0.000390625</v>
      </c>
      <c r="I14" s="73">
        <v>13</v>
      </c>
      <c r="J14" s="54">
        <v>10</v>
      </c>
      <c r="K14" s="19">
        <f>VLOOKUP(J14,POINTS!$A$2:POINTS!$B$51,2)</f>
        <v>54</v>
      </c>
      <c r="L14" s="10">
        <v>10</v>
      </c>
      <c r="M14" s="81"/>
      <c r="N14" s="25">
        <v>0.0008910879629629629</v>
      </c>
      <c r="O14" s="63">
        <v>5</v>
      </c>
      <c r="P14" s="19">
        <f>VLOOKUP(O14,POINTS!$A$2:POINTS!$B$51,2)</f>
        <v>72</v>
      </c>
      <c r="Q14" s="10">
        <v>10</v>
      </c>
      <c r="S14" s="23">
        <f t="shared" si="0"/>
        <v>0.0012817129629629628</v>
      </c>
      <c r="T14" s="10">
        <f t="shared" si="1"/>
        <v>146</v>
      </c>
    </row>
    <row r="15" spans="1:20" ht="12.75">
      <c r="A15" s="7">
        <v>8</v>
      </c>
      <c r="B15" s="76">
        <v>221</v>
      </c>
      <c r="C15" s="30" t="s">
        <v>202</v>
      </c>
      <c r="D15" s="14" t="s">
        <v>181</v>
      </c>
      <c r="E15" s="30" t="s">
        <v>109</v>
      </c>
      <c r="F15" s="31"/>
      <c r="H15" s="72">
        <v>0.00038449074074074075</v>
      </c>
      <c r="I15" s="73">
        <v>15</v>
      </c>
      <c r="J15" s="54">
        <v>5</v>
      </c>
      <c r="K15" s="19">
        <f>VLOOKUP(J15,POINTS!$A$2:POINTS!$B$51,2)</f>
        <v>72</v>
      </c>
      <c r="L15" s="10">
        <v>10</v>
      </c>
      <c r="M15" s="81"/>
      <c r="N15" s="25">
        <v>0.0010546296296296298</v>
      </c>
      <c r="O15" s="63">
        <v>11</v>
      </c>
      <c r="P15" s="19">
        <f>VLOOKUP(O15,POINTS!$A$2:POINTS!$B$51,2)</f>
        <v>51</v>
      </c>
      <c r="Q15" s="10">
        <v>10</v>
      </c>
      <c r="S15" s="23">
        <f t="shared" si="0"/>
        <v>0.0014391203703703706</v>
      </c>
      <c r="T15" s="10">
        <f t="shared" si="1"/>
        <v>143</v>
      </c>
    </row>
    <row r="16" spans="1:20" ht="12.75">
      <c r="A16" s="7">
        <v>9</v>
      </c>
      <c r="B16" s="76">
        <v>210</v>
      </c>
      <c r="C16" s="30" t="s">
        <v>140</v>
      </c>
      <c r="D16" s="14" t="s">
        <v>141</v>
      </c>
      <c r="E16" s="30" t="s">
        <v>109</v>
      </c>
      <c r="F16" s="31"/>
      <c r="H16" s="72">
        <v>0.0003996527777777778</v>
      </c>
      <c r="I16" s="73">
        <v>12</v>
      </c>
      <c r="J16" s="54">
        <v>12</v>
      </c>
      <c r="K16" s="19">
        <f>VLOOKUP(J16,POINTS!$A$2:POINTS!$B$51,2)</f>
        <v>48</v>
      </c>
      <c r="L16" s="10">
        <v>10</v>
      </c>
      <c r="M16" s="81"/>
      <c r="N16" s="25">
        <v>0.0009228009259259259</v>
      </c>
      <c r="O16" s="63">
        <v>7</v>
      </c>
      <c r="P16" s="19">
        <f>VLOOKUP(O16,POINTS!$A$2:POINTS!$B$51,2)</f>
        <v>64</v>
      </c>
      <c r="Q16" s="10">
        <v>10</v>
      </c>
      <c r="S16" s="23">
        <f t="shared" si="0"/>
        <v>0.0013224537037037037</v>
      </c>
      <c r="T16" s="10">
        <f t="shared" si="1"/>
        <v>132</v>
      </c>
    </row>
    <row r="17" spans="1:20" ht="12.75">
      <c r="A17" s="7">
        <v>10</v>
      </c>
      <c r="B17" s="76">
        <v>216</v>
      </c>
      <c r="C17" s="30" t="s">
        <v>148</v>
      </c>
      <c r="D17" s="14" t="s">
        <v>149</v>
      </c>
      <c r="E17" s="30" t="s">
        <v>109</v>
      </c>
      <c r="F17" s="31"/>
      <c r="H17" s="72">
        <v>0.00037002314814814813</v>
      </c>
      <c r="I17" s="73">
        <v>13</v>
      </c>
      <c r="J17" s="54">
        <v>9</v>
      </c>
      <c r="K17" s="19">
        <f>VLOOKUP(J17,POINTS!$A$2:POINTS!$B$51,2)</f>
        <v>57</v>
      </c>
      <c r="L17" s="10">
        <v>10</v>
      </c>
      <c r="M17" s="81"/>
      <c r="N17" s="25">
        <v>0.0010144675925925926</v>
      </c>
      <c r="O17" s="63">
        <v>10</v>
      </c>
      <c r="P17" s="19">
        <f>VLOOKUP(O17,POINTS!$A$2:POINTS!$B$51,2)</f>
        <v>54</v>
      </c>
      <c r="Q17" s="10">
        <v>10</v>
      </c>
      <c r="S17" s="23">
        <f t="shared" si="0"/>
        <v>0.0013844907407407408</v>
      </c>
      <c r="T17" s="10">
        <f t="shared" si="1"/>
        <v>131</v>
      </c>
    </row>
    <row r="18" spans="1:20" ht="12.75">
      <c r="A18" s="7">
        <v>11</v>
      </c>
      <c r="B18" s="76">
        <v>211</v>
      </c>
      <c r="C18" s="30" t="s">
        <v>142</v>
      </c>
      <c r="D18" s="14" t="s">
        <v>143</v>
      </c>
      <c r="E18" s="30" t="s">
        <v>109</v>
      </c>
      <c r="F18" s="31"/>
      <c r="H18" s="72">
        <v>0.00035451388888888886</v>
      </c>
      <c r="I18" s="73">
        <v>12</v>
      </c>
      <c r="J18" s="54">
        <v>11</v>
      </c>
      <c r="K18" s="19">
        <f>VLOOKUP(J18,POINTS!$A$2:POINTS!$B$51,2)</f>
        <v>51</v>
      </c>
      <c r="L18" s="10">
        <v>10</v>
      </c>
      <c r="M18" s="81"/>
      <c r="N18" s="25">
        <v>0.000972800925925926</v>
      </c>
      <c r="O18" s="63">
        <v>9</v>
      </c>
      <c r="P18" s="19">
        <f>VLOOKUP(O18,POINTS!$A$2:POINTS!$B$51,2)</f>
        <v>57</v>
      </c>
      <c r="Q18" s="10">
        <v>10</v>
      </c>
      <c r="S18" s="23">
        <f t="shared" si="0"/>
        <v>0.0013273148148148148</v>
      </c>
      <c r="T18" s="10">
        <f t="shared" si="1"/>
        <v>128</v>
      </c>
    </row>
    <row r="19" spans="1:20" ht="12.75">
      <c r="A19" s="7">
        <v>12</v>
      </c>
      <c r="B19" s="76">
        <v>222</v>
      </c>
      <c r="C19" s="30" t="s">
        <v>203</v>
      </c>
      <c r="D19" s="14" t="s">
        <v>205</v>
      </c>
      <c r="E19" s="30" t="s">
        <v>109</v>
      </c>
      <c r="F19" s="31"/>
      <c r="H19" s="72">
        <v>0.00043437500000000003</v>
      </c>
      <c r="I19" s="73">
        <v>15</v>
      </c>
      <c r="J19" s="54">
        <v>6</v>
      </c>
      <c r="K19" s="19">
        <f>VLOOKUP(J19,POINTS!$A$2:POINTS!$B$51,2)</f>
        <v>68</v>
      </c>
      <c r="L19" s="10">
        <v>10</v>
      </c>
      <c r="M19" s="81"/>
      <c r="N19" s="25">
        <v>0.0015394675925925925</v>
      </c>
      <c r="O19" s="63">
        <v>16</v>
      </c>
      <c r="P19" s="19">
        <f>VLOOKUP(O19,POINTS!$A$2:POINTS!$B$51,2)</f>
        <v>40</v>
      </c>
      <c r="Q19" s="10">
        <v>10</v>
      </c>
      <c r="S19" s="23">
        <f t="shared" si="0"/>
        <v>0.0019738425925925926</v>
      </c>
      <c r="T19" s="10">
        <f t="shared" si="1"/>
        <v>128</v>
      </c>
    </row>
    <row r="20" spans="1:20" ht="12.75">
      <c r="A20" s="7">
        <v>13</v>
      </c>
      <c r="B20" s="76">
        <v>220</v>
      </c>
      <c r="C20" s="30" t="s">
        <v>201</v>
      </c>
      <c r="D20" s="14" t="s">
        <v>85</v>
      </c>
      <c r="E20" s="30" t="s">
        <v>109</v>
      </c>
      <c r="F20" s="31"/>
      <c r="H20" s="72">
        <v>0.0004401620370370371</v>
      </c>
      <c r="I20" s="73">
        <v>12</v>
      </c>
      <c r="J20" s="54">
        <v>13</v>
      </c>
      <c r="K20" s="19">
        <f>VLOOKUP(J20,POINTS!$A$2:POINTS!$B$51,2)</f>
        <v>46</v>
      </c>
      <c r="L20" s="10">
        <v>10</v>
      </c>
      <c r="M20" s="81"/>
      <c r="N20" s="25">
        <v>0.0012078703703703702</v>
      </c>
      <c r="O20" s="63">
        <v>12</v>
      </c>
      <c r="P20" s="19">
        <f>VLOOKUP(O20,POINTS!$A$2:POINTS!$B$51,2)</f>
        <v>48</v>
      </c>
      <c r="Q20" s="10">
        <v>10</v>
      </c>
      <c r="S20" s="23">
        <f t="shared" si="0"/>
        <v>0.0016480324074074073</v>
      </c>
      <c r="T20" s="10">
        <f t="shared" si="1"/>
        <v>114</v>
      </c>
    </row>
    <row r="21" spans="1:20" ht="12.75">
      <c r="A21" s="7">
        <v>14</v>
      </c>
      <c r="B21" s="76">
        <v>214</v>
      </c>
      <c r="C21" s="30" t="s">
        <v>138</v>
      </c>
      <c r="D21" s="14" t="s">
        <v>139</v>
      </c>
      <c r="E21" s="30" t="s">
        <v>109</v>
      </c>
      <c r="F21" s="31"/>
      <c r="H21" s="72">
        <v>0.0004636574074074075</v>
      </c>
      <c r="I21" s="73">
        <v>7</v>
      </c>
      <c r="J21" s="54">
        <v>15</v>
      </c>
      <c r="K21" s="19">
        <f>VLOOKUP(J21,POINTS!$A$2:POINTS!$B$51,2)</f>
        <v>42</v>
      </c>
      <c r="L21" s="10">
        <v>10</v>
      </c>
      <c r="M21" s="81"/>
      <c r="N21" s="25">
        <v>0.0012083333333333334</v>
      </c>
      <c r="O21" s="63">
        <v>13</v>
      </c>
      <c r="P21" s="19">
        <f>VLOOKUP(O21,POINTS!$A$2:POINTS!$B$51,2)</f>
        <v>46</v>
      </c>
      <c r="Q21" s="10">
        <v>10</v>
      </c>
      <c r="S21" s="23">
        <f t="shared" si="0"/>
        <v>0.0016719907407407408</v>
      </c>
      <c r="T21" s="10">
        <f t="shared" si="1"/>
        <v>108</v>
      </c>
    </row>
    <row r="22" spans="1:20" ht="12.75">
      <c r="A22" s="7">
        <v>15</v>
      </c>
      <c r="B22" s="76">
        <v>215</v>
      </c>
      <c r="C22" s="30" t="s">
        <v>144</v>
      </c>
      <c r="D22" s="14" t="s">
        <v>145</v>
      </c>
      <c r="E22" s="30" t="s">
        <v>109</v>
      </c>
      <c r="F22" s="31"/>
      <c r="H22" s="72">
        <v>0.0005410879629629629</v>
      </c>
      <c r="I22" s="73">
        <v>5</v>
      </c>
      <c r="J22" s="54">
        <v>16</v>
      </c>
      <c r="K22" s="19">
        <f>VLOOKUP(J22,POINTS!$A$2:POINTS!$B$51,2)</f>
        <v>40</v>
      </c>
      <c r="L22" s="10">
        <v>10</v>
      </c>
      <c r="M22" s="81"/>
      <c r="N22" s="25">
        <v>0.0013763888888888888</v>
      </c>
      <c r="O22" s="63">
        <v>15</v>
      </c>
      <c r="P22" s="19">
        <f>VLOOKUP(O22,POINTS!$A$2:POINTS!$B$51,2)</f>
        <v>42</v>
      </c>
      <c r="Q22" s="10">
        <v>10</v>
      </c>
      <c r="S22" s="23">
        <f t="shared" si="0"/>
        <v>0.0019174768518518516</v>
      </c>
      <c r="T22" s="10">
        <f t="shared" si="1"/>
        <v>102</v>
      </c>
    </row>
    <row r="23" spans="1:20" ht="12.75">
      <c r="A23" s="7">
        <v>16</v>
      </c>
      <c r="B23" s="76">
        <v>209</v>
      </c>
      <c r="C23" s="30" t="s">
        <v>134</v>
      </c>
      <c r="D23" s="14" t="s">
        <v>135</v>
      </c>
      <c r="E23" s="30" t="s">
        <v>109</v>
      </c>
      <c r="F23" s="31"/>
      <c r="H23" s="72">
        <v>0.0004097222222222222</v>
      </c>
      <c r="I23" s="73">
        <v>10</v>
      </c>
      <c r="J23" s="54">
        <v>14</v>
      </c>
      <c r="K23" s="19">
        <f>VLOOKUP(J23,POINTS!$A$2:POINTS!$B$51,2)</f>
        <v>44</v>
      </c>
      <c r="L23" s="10">
        <v>10</v>
      </c>
      <c r="M23" s="81"/>
      <c r="N23" s="25">
        <v>0.0015895833333333335</v>
      </c>
      <c r="O23" s="63">
        <v>17</v>
      </c>
      <c r="P23" s="19">
        <f>VLOOKUP(O23,POINTS!$A$2:POINTS!$B$51,2)</f>
        <v>38</v>
      </c>
      <c r="Q23" s="10">
        <v>10</v>
      </c>
      <c r="S23" s="23">
        <f t="shared" si="0"/>
        <v>0.001999305555555556</v>
      </c>
      <c r="T23" s="10">
        <f t="shared" si="1"/>
        <v>102</v>
      </c>
    </row>
    <row r="24" spans="1:20" ht="12.75">
      <c r="A24" s="7">
        <v>17</v>
      </c>
      <c r="B24" s="76">
        <v>213</v>
      </c>
      <c r="C24" s="30" t="s">
        <v>136</v>
      </c>
      <c r="D24" s="14" t="s">
        <v>137</v>
      </c>
      <c r="E24" s="30" t="s">
        <v>109</v>
      </c>
      <c r="F24" s="31"/>
      <c r="H24" s="72">
        <v>0.0007512731481481482</v>
      </c>
      <c r="I24" s="73">
        <v>3</v>
      </c>
      <c r="J24" s="54">
        <v>18</v>
      </c>
      <c r="K24" s="19">
        <f>VLOOKUP(J24,POINTS!$A$2:POINTS!$B$51,2)</f>
        <v>36</v>
      </c>
      <c r="L24" s="10">
        <v>10</v>
      </c>
      <c r="M24" s="81"/>
      <c r="N24" s="25">
        <v>0.001360300925925926</v>
      </c>
      <c r="O24" s="63">
        <v>14</v>
      </c>
      <c r="P24" s="19">
        <f>VLOOKUP(O24,POINTS!$A$2:POINTS!$B$51,2)</f>
        <v>44</v>
      </c>
      <c r="Q24" s="10">
        <v>10</v>
      </c>
      <c r="S24" s="23">
        <f t="shared" si="0"/>
        <v>0.0021115740740740743</v>
      </c>
      <c r="T24" s="10">
        <f t="shared" si="1"/>
        <v>100</v>
      </c>
    </row>
    <row r="25" spans="1:20" ht="12.75">
      <c r="A25" s="7">
        <v>18</v>
      </c>
      <c r="B25" s="76">
        <v>205</v>
      </c>
      <c r="C25" s="30" t="s">
        <v>84</v>
      </c>
      <c r="D25" s="14" t="s">
        <v>85</v>
      </c>
      <c r="E25" s="30" t="s">
        <v>57</v>
      </c>
      <c r="F25" s="31"/>
      <c r="H25" s="72">
        <v>0.0009773148148148148</v>
      </c>
      <c r="I25" s="73">
        <v>5</v>
      </c>
      <c r="J25" s="54">
        <v>17</v>
      </c>
      <c r="K25" s="19">
        <f>VLOOKUP(J25,POINTS!$A$2:POINTS!$B$51,2)</f>
        <v>38</v>
      </c>
      <c r="L25" s="10">
        <v>10</v>
      </c>
      <c r="M25" s="81"/>
      <c r="N25" s="25">
        <v>0.002215046296296296</v>
      </c>
      <c r="O25" s="63">
        <v>18</v>
      </c>
      <c r="P25" s="19">
        <f>VLOOKUP(O25,POINTS!$A$2:POINTS!$B$51,2)</f>
        <v>36</v>
      </c>
      <c r="Q25" s="10">
        <v>10</v>
      </c>
      <c r="S25" s="23">
        <f t="shared" si="0"/>
        <v>0.003192361111111111</v>
      </c>
      <c r="T25" s="10">
        <f t="shared" si="1"/>
        <v>94</v>
      </c>
    </row>
    <row r="26" spans="1:20" ht="12.75">
      <c r="A26" s="7"/>
      <c r="B26" s="76"/>
      <c r="C26" s="35"/>
      <c r="D26" s="34"/>
      <c r="E26" s="35"/>
      <c r="F26" s="36"/>
      <c r="H26" s="21"/>
      <c r="I26" s="37"/>
      <c r="J26" s="9"/>
      <c r="K26" s="19"/>
      <c r="L26" s="10"/>
      <c r="M26" s="81"/>
      <c r="N26" s="25"/>
      <c r="O26" s="63"/>
      <c r="P26" s="19"/>
      <c r="Q26" s="10"/>
      <c r="S26" s="23"/>
      <c r="T26" s="10"/>
    </row>
    <row r="27" spans="1:20" ht="12.75">
      <c r="A27" s="7"/>
      <c r="B27" s="76"/>
      <c r="C27" s="35"/>
      <c r="D27" s="34"/>
      <c r="E27" s="35"/>
      <c r="F27" s="36"/>
      <c r="H27" s="21"/>
      <c r="I27" s="37"/>
      <c r="J27" s="9"/>
      <c r="K27" s="19"/>
      <c r="L27" s="10"/>
      <c r="M27" s="81"/>
      <c r="N27" s="25"/>
      <c r="O27" s="63"/>
      <c r="P27" s="19"/>
      <c r="Q27" s="10"/>
      <c r="S27" s="23"/>
      <c r="T27" s="10"/>
    </row>
    <row r="28" spans="1:20" ht="12.75">
      <c r="A28" s="7"/>
      <c r="B28" s="111" t="s">
        <v>159</v>
      </c>
      <c r="C28" s="111"/>
      <c r="D28" s="111"/>
      <c r="E28" s="111"/>
      <c r="F28" s="112"/>
      <c r="H28" s="21"/>
      <c r="I28" s="25"/>
      <c r="J28" s="9"/>
      <c r="K28" s="19"/>
      <c r="L28" s="10"/>
      <c r="M28" s="81"/>
      <c r="N28" s="25"/>
      <c r="O28" s="9"/>
      <c r="P28" s="19"/>
      <c r="Q28" s="10"/>
      <c r="S28" s="23"/>
      <c r="T28" s="10"/>
    </row>
    <row r="29" spans="1:20" ht="12.75">
      <c r="A29" s="7"/>
      <c r="B29" s="77"/>
      <c r="C29" s="14"/>
      <c r="D29" s="14"/>
      <c r="E29" s="14"/>
      <c r="F29" s="15"/>
      <c r="H29" s="21"/>
      <c r="I29" s="25"/>
      <c r="J29" s="9"/>
      <c r="K29" s="19"/>
      <c r="L29" s="10"/>
      <c r="M29" s="81"/>
      <c r="N29" s="25"/>
      <c r="O29" s="9"/>
      <c r="P29" s="19"/>
      <c r="Q29" s="10"/>
      <c r="S29" s="23"/>
      <c r="T29" s="10"/>
    </row>
    <row r="30" spans="1:20" ht="12.75">
      <c r="A30" s="7"/>
      <c r="B30" s="77"/>
      <c r="C30" s="32"/>
      <c r="D30" s="14"/>
      <c r="E30" s="14"/>
      <c r="F30" s="15"/>
      <c r="H30" s="21"/>
      <c r="I30" s="25"/>
      <c r="J30" s="9"/>
      <c r="K30" s="19"/>
      <c r="L30" s="10"/>
      <c r="M30" s="81"/>
      <c r="N30" s="25"/>
      <c r="O30" s="9"/>
      <c r="P30" s="19"/>
      <c r="Q30" s="10"/>
      <c r="S30" s="23"/>
      <c r="T30" s="10"/>
    </row>
    <row r="31" spans="1:20" ht="12.75">
      <c r="A31" s="7">
        <v>1</v>
      </c>
      <c r="B31" s="76">
        <v>234</v>
      </c>
      <c r="C31" s="32"/>
      <c r="D31" s="14"/>
      <c r="E31" s="30"/>
      <c r="F31" s="31"/>
      <c r="H31" s="21"/>
      <c r="I31" s="25"/>
      <c r="J31" s="9"/>
      <c r="K31" s="19" t="e">
        <f>VLOOKUP(J31,POINTS!$A$2:POINTS!$B$51,2)</f>
        <v>#N/A</v>
      </c>
      <c r="L31" s="10">
        <v>10</v>
      </c>
      <c r="M31" s="81"/>
      <c r="N31" s="25"/>
      <c r="O31" s="63"/>
      <c r="P31" s="19" t="e">
        <f>VLOOKUP(O31,POINTS!$A$2:POINTS!$B$51,2)</f>
        <v>#N/A</v>
      </c>
      <c r="Q31" s="10">
        <v>10</v>
      </c>
      <c r="S31" s="23">
        <f aca="true" t="shared" si="2" ref="S31:S42">SUM(H31,N31)</f>
        <v>0</v>
      </c>
      <c r="T31" s="10" t="e">
        <f aca="true" t="shared" si="3" ref="T31:T42">K31+L31+P31+Q31</f>
        <v>#N/A</v>
      </c>
    </row>
    <row r="32" spans="1:20" ht="12.75">
      <c r="A32" s="7">
        <v>2</v>
      </c>
      <c r="B32" s="76">
        <v>235</v>
      </c>
      <c r="C32" s="32"/>
      <c r="D32" s="14"/>
      <c r="E32" s="30"/>
      <c r="F32" s="31"/>
      <c r="H32" s="21"/>
      <c r="I32" s="25"/>
      <c r="J32" s="9"/>
      <c r="K32" s="19" t="e">
        <f>VLOOKUP(J32,POINTS!$A$2:POINTS!$B$51,2)</f>
        <v>#N/A</v>
      </c>
      <c r="L32" s="10">
        <v>10</v>
      </c>
      <c r="M32" s="81"/>
      <c r="N32" s="25"/>
      <c r="O32" s="63"/>
      <c r="P32" s="19" t="e">
        <f>VLOOKUP(O32,POINTS!$A$2:POINTS!$B$51,2)</f>
        <v>#N/A</v>
      </c>
      <c r="Q32" s="10">
        <v>10</v>
      </c>
      <c r="S32" s="23">
        <f t="shared" si="2"/>
        <v>0</v>
      </c>
      <c r="T32" s="10" t="e">
        <f t="shared" si="3"/>
        <v>#N/A</v>
      </c>
    </row>
    <row r="33" spans="1:20" ht="12.75">
      <c r="A33" s="7">
        <v>3</v>
      </c>
      <c r="B33" s="76">
        <v>236</v>
      </c>
      <c r="C33" s="30"/>
      <c r="D33" s="14"/>
      <c r="E33" s="30"/>
      <c r="F33" s="31"/>
      <c r="H33" s="21"/>
      <c r="I33" s="25"/>
      <c r="J33" s="9"/>
      <c r="K33" s="19" t="e">
        <f>VLOOKUP(J33,POINTS!$A$2:POINTS!$B$51,2)</f>
        <v>#N/A</v>
      </c>
      <c r="L33" s="10">
        <v>10</v>
      </c>
      <c r="M33" s="81"/>
      <c r="N33" s="25"/>
      <c r="O33" s="63"/>
      <c r="P33" s="19" t="e">
        <f>VLOOKUP(O33,POINTS!$A$2:POINTS!$B$51,2)</f>
        <v>#N/A</v>
      </c>
      <c r="Q33" s="10">
        <v>10</v>
      </c>
      <c r="S33" s="23">
        <f t="shared" si="2"/>
        <v>0</v>
      </c>
      <c r="T33" s="10" t="e">
        <f t="shared" si="3"/>
        <v>#N/A</v>
      </c>
    </row>
    <row r="34" spans="1:20" ht="12.75">
      <c r="A34" s="7">
        <v>4</v>
      </c>
      <c r="B34" s="76">
        <v>237</v>
      </c>
      <c r="C34" s="30"/>
      <c r="D34" s="14"/>
      <c r="E34" s="30"/>
      <c r="F34" s="31"/>
      <c r="H34" s="21"/>
      <c r="I34" s="25"/>
      <c r="J34" s="9"/>
      <c r="K34" s="19" t="e">
        <f>VLOOKUP(J34,POINTS!$A$2:POINTS!$B$51,2)</f>
        <v>#N/A</v>
      </c>
      <c r="L34" s="10">
        <v>10</v>
      </c>
      <c r="M34" s="81"/>
      <c r="N34" s="25"/>
      <c r="O34" s="63"/>
      <c r="P34" s="19" t="e">
        <f>VLOOKUP(O34,POINTS!$A$2:POINTS!$B$51,2)</f>
        <v>#N/A</v>
      </c>
      <c r="Q34" s="10">
        <v>10</v>
      </c>
      <c r="S34" s="23">
        <f t="shared" si="2"/>
        <v>0</v>
      </c>
      <c r="T34" s="10" t="e">
        <f t="shared" si="3"/>
        <v>#N/A</v>
      </c>
    </row>
    <row r="35" spans="1:20" ht="12.75">
      <c r="A35" s="7">
        <v>5</v>
      </c>
      <c r="B35" s="76">
        <v>238</v>
      </c>
      <c r="C35" s="30"/>
      <c r="D35" s="14"/>
      <c r="E35" s="30"/>
      <c r="F35" s="31"/>
      <c r="H35" s="21"/>
      <c r="I35" s="25"/>
      <c r="J35" s="9"/>
      <c r="K35" s="19" t="e">
        <f>VLOOKUP(J35,POINTS!$A$2:POINTS!$B$51,2)</f>
        <v>#N/A</v>
      </c>
      <c r="L35" s="10">
        <v>10</v>
      </c>
      <c r="M35" s="81"/>
      <c r="N35" s="25"/>
      <c r="O35" s="63"/>
      <c r="P35" s="19" t="e">
        <f>VLOOKUP(O35,POINTS!$A$2:POINTS!$B$51,2)</f>
        <v>#N/A</v>
      </c>
      <c r="Q35" s="10">
        <v>10</v>
      </c>
      <c r="S35" s="23">
        <f>SUM(H35,N35)</f>
        <v>0</v>
      </c>
      <c r="T35" s="10" t="e">
        <f>K35+L35+P35+Q35</f>
        <v>#N/A</v>
      </c>
    </row>
    <row r="36" spans="1:20" ht="12.75">
      <c r="A36" s="7">
        <v>6</v>
      </c>
      <c r="B36" s="76">
        <v>239</v>
      </c>
      <c r="C36" s="33"/>
      <c r="D36" s="34"/>
      <c r="E36" s="35"/>
      <c r="F36" s="36"/>
      <c r="H36" s="21"/>
      <c r="I36" s="25"/>
      <c r="J36" s="9"/>
      <c r="K36" s="19" t="e">
        <f>VLOOKUP(J36,POINTS!$A$2:POINTS!$B$51,2)</f>
        <v>#N/A</v>
      </c>
      <c r="L36" s="10">
        <v>10</v>
      </c>
      <c r="M36" s="81"/>
      <c r="N36" s="25"/>
      <c r="O36" s="63"/>
      <c r="P36" s="19" t="e">
        <f>VLOOKUP(O36,POINTS!$A$2:POINTS!$B$51,2)</f>
        <v>#N/A</v>
      </c>
      <c r="Q36" s="10">
        <v>10</v>
      </c>
      <c r="S36" s="23">
        <f t="shared" si="2"/>
        <v>0</v>
      </c>
      <c r="T36" s="10" t="e">
        <f t="shared" si="3"/>
        <v>#N/A</v>
      </c>
    </row>
    <row r="37" spans="1:20" ht="12.75">
      <c r="A37" s="7">
        <v>7</v>
      </c>
      <c r="B37" s="76">
        <v>240</v>
      </c>
      <c r="C37" s="33"/>
      <c r="D37" s="34"/>
      <c r="E37" s="35"/>
      <c r="F37" s="36"/>
      <c r="H37" s="21"/>
      <c r="I37" s="25"/>
      <c r="J37" s="9"/>
      <c r="K37" s="19" t="e">
        <f>VLOOKUP(J37,POINTS!$A$2:POINTS!$B$51,2)</f>
        <v>#N/A</v>
      </c>
      <c r="L37" s="10">
        <v>10</v>
      </c>
      <c r="M37" s="81"/>
      <c r="N37" s="25"/>
      <c r="O37" s="63"/>
      <c r="P37" s="19" t="e">
        <f>VLOOKUP(O37,POINTS!$A$2:POINTS!$B$51,2)</f>
        <v>#N/A</v>
      </c>
      <c r="Q37" s="10">
        <v>10</v>
      </c>
      <c r="S37" s="23">
        <f t="shared" si="2"/>
        <v>0</v>
      </c>
      <c r="T37" s="10" t="e">
        <f t="shared" si="3"/>
        <v>#N/A</v>
      </c>
    </row>
    <row r="38" spans="1:20" ht="12.75">
      <c r="A38" s="7">
        <v>8</v>
      </c>
      <c r="B38" s="76">
        <v>241</v>
      </c>
      <c r="C38" s="33"/>
      <c r="D38" s="34"/>
      <c r="E38" s="35"/>
      <c r="F38" s="36"/>
      <c r="H38" s="21"/>
      <c r="I38" s="25"/>
      <c r="J38" s="9"/>
      <c r="K38" s="19" t="e">
        <f>VLOOKUP(J38,POINTS!$A$2:POINTS!$B$51,2)</f>
        <v>#N/A</v>
      </c>
      <c r="L38" s="10">
        <v>10</v>
      </c>
      <c r="M38" s="81"/>
      <c r="N38" s="25"/>
      <c r="O38" s="63"/>
      <c r="P38" s="19" t="e">
        <f>VLOOKUP(O38,POINTS!$A$2:POINTS!$B$51,2)</f>
        <v>#N/A</v>
      </c>
      <c r="Q38" s="10">
        <v>10</v>
      </c>
      <c r="S38" s="23">
        <f>SUM(H38,N38)</f>
        <v>0</v>
      </c>
      <c r="T38" s="10" t="e">
        <f>K38+L38+P38+Q38</f>
        <v>#N/A</v>
      </c>
    </row>
    <row r="39" spans="1:20" ht="12.75">
      <c r="A39" s="7">
        <v>9</v>
      </c>
      <c r="B39" s="76">
        <v>242</v>
      </c>
      <c r="C39" s="33"/>
      <c r="D39" s="34"/>
      <c r="E39" s="35"/>
      <c r="F39" s="36"/>
      <c r="H39" s="21"/>
      <c r="I39" s="25"/>
      <c r="J39" s="9"/>
      <c r="K39" s="19" t="e">
        <f>VLOOKUP(J39,POINTS!$A$2:POINTS!$B$51,2)</f>
        <v>#N/A</v>
      </c>
      <c r="L39" s="10">
        <v>10</v>
      </c>
      <c r="M39" s="81"/>
      <c r="N39" s="25"/>
      <c r="O39" s="63"/>
      <c r="P39" s="19" t="e">
        <f>VLOOKUP(O39,POINTS!$A$2:POINTS!$B$51,2)</f>
        <v>#N/A</v>
      </c>
      <c r="Q39" s="10">
        <v>10</v>
      </c>
      <c r="S39" s="23">
        <f>SUM(H39,N39)</f>
        <v>0</v>
      </c>
      <c r="T39" s="10" t="e">
        <f>K39+L39+P39+Q39</f>
        <v>#N/A</v>
      </c>
    </row>
    <row r="40" spans="1:20" ht="12.75">
      <c r="A40" s="7">
        <v>10</v>
      </c>
      <c r="B40" s="76">
        <v>243</v>
      </c>
      <c r="C40" s="33"/>
      <c r="D40" s="34"/>
      <c r="E40" s="35"/>
      <c r="F40" s="36"/>
      <c r="H40" s="21"/>
      <c r="I40" s="25"/>
      <c r="J40" s="9"/>
      <c r="K40" s="19" t="e">
        <f>VLOOKUP(J40,POINTS!$A$2:POINTS!$B$51,2)</f>
        <v>#N/A</v>
      </c>
      <c r="L40" s="10">
        <v>10</v>
      </c>
      <c r="M40" s="81"/>
      <c r="N40" s="25"/>
      <c r="O40" s="63"/>
      <c r="P40" s="19" t="e">
        <f>VLOOKUP(O40,POINTS!$A$2:POINTS!$B$51,2)</f>
        <v>#N/A</v>
      </c>
      <c r="Q40" s="10">
        <v>10</v>
      </c>
      <c r="S40" s="23">
        <f>SUM(H40,N40)</f>
        <v>0</v>
      </c>
      <c r="T40" s="10" t="e">
        <f>K40+L40+P40+Q40</f>
        <v>#N/A</v>
      </c>
    </row>
    <row r="41" spans="1:20" ht="12.75">
      <c r="A41" s="7">
        <v>11</v>
      </c>
      <c r="B41" s="76">
        <v>244</v>
      </c>
      <c r="C41" s="35"/>
      <c r="D41" s="34"/>
      <c r="E41" s="35"/>
      <c r="F41" s="36"/>
      <c r="H41" s="21"/>
      <c r="I41" s="25"/>
      <c r="J41" s="9"/>
      <c r="K41" s="19" t="e">
        <f>VLOOKUP(J41,POINTS!$A$2:POINTS!$B$51,2)</f>
        <v>#N/A</v>
      </c>
      <c r="L41" s="10">
        <v>10</v>
      </c>
      <c r="M41" s="81"/>
      <c r="N41" s="25"/>
      <c r="O41" s="63"/>
      <c r="P41" s="19" t="e">
        <f>VLOOKUP(O41,POINTS!$A$2:POINTS!$B$51,2)</f>
        <v>#N/A</v>
      </c>
      <c r="Q41" s="10">
        <v>10</v>
      </c>
      <c r="S41" s="23">
        <f t="shared" si="2"/>
        <v>0</v>
      </c>
      <c r="T41" s="10" t="e">
        <f t="shared" si="3"/>
        <v>#N/A</v>
      </c>
    </row>
    <row r="42" spans="1:20" ht="12.75">
      <c r="A42" s="7">
        <v>12</v>
      </c>
      <c r="B42" s="76">
        <v>245</v>
      </c>
      <c r="C42" s="35"/>
      <c r="D42" s="34"/>
      <c r="E42" s="35"/>
      <c r="F42" s="36"/>
      <c r="H42" s="21"/>
      <c r="I42" s="25"/>
      <c r="J42" s="9"/>
      <c r="K42" s="19" t="e">
        <f>VLOOKUP(J42,POINTS!$A$2:POINTS!$B$51,2)</f>
        <v>#N/A</v>
      </c>
      <c r="L42" s="10">
        <v>10</v>
      </c>
      <c r="M42" s="81"/>
      <c r="N42" s="25"/>
      <c r="O42" s="63"/>
      <c r="P42" s="19" t="e">
        <f>VLOOKUP(O42,POINTS!$A$2:POINTS!$B$51,2)</f>
        <v>#N/A</v>
      </c>
      <c r="Q42" s="10">
        <v>10</v>
      </c>
      <c r="S42" s="23">
        <f t="shared" si="2"/>
        <v>0</v>
      </c>
      <c r="T42" s="10" t="e">
        <f t="shared" si="3"/>
        <v>#N/A</v>
      </c>
    </row>
    <row r="43" spans="1:20" ht="12.75">
      <c r="A43" s="7"/>
      <c r="B43" s="76"/>
      <c r="C43" s="14"/>
      <c r="D43" s="14"/>
      <c r="E43" s="14"/>
      <c r="F43" s="15"/>
      <c r="H43" s="21"/>
      <c r="I43" s="25"/>
      <c r="J43" s="9"/>
      <c r="K43" s="19"/>
      <c r="L43" s="10"/>
      <c r="M43" s="81"/>
      <c r="N43" s="25"/>
      <c r="O43" s="9"/>
      <c r="P43" s="19"/>
      <c r="Q43" s="10"/>
      <c r="S43" s="23"/>
      <c r="T43" s="10"/>
    </row>
    <row r="44" spans="1:20" ht="12.75">
      <c r="A44" s="7"/>
      <c r="B44" s="77"/>
      <c r="C44" s="14"/>
      <c r="D44" s="14"/>
      <c r="E44" s="14"/>
      <c r="F44" s="15"/>
      <c r="H44" s="21"/>
      <c r="I44" s="25"/>
      <c r="J44" s="9"/>
      <c r="K44" s="19"/>
      <c r="L44" s="10"/>
      <c r="M44" s="81"/>
      <c r="N44" s="25"/>
      <c r="O44" s="9"/>
      <c r="P44" s="19"/>
      <c r="Q44" s="10"/>
      <c r="S44" s="23"/>
      <c r="T44" s="10"/>
    </row>
    <row r="45" spans="1:20" ht="12.75">
      <c r="A45" s="7"/>
      <c r="B45" s="77"/>
      <c r="C45" s="14"/>
      <c r="D45" s="14"/>
      <c r="E45" s="14"/>
      <c r="F45" s="15"/>
      <c r="H45" s="21"/>
      <c r="I45" s="25"/>
      <c r="J45" s="9"/>
      <c r="K45" s="19"/>
      <c r="L45" s="10"/>
      <c r="M45" s="81"/>
      <c r="N45" s="25"/>
      <c r="O45" s="9"/>
      <c r="P45" s="19"/>
      <c r="Q45" s="10"/>
      <c r="S45" s="23"/>
      <c r="T45" s="10"/>
    </row>
    <row r="46" spans="1:20" ht="12.75">
      <c r="A46" s="7"/>
      <c r="B46" s="77"/>
      <c r="C46" s="14"/>
      <c r="D46" s="14"/>
      <c r="E46" s="14"/>
      <c r="F46" s="15"/>
      <c r="H46" s="21"/>
      <c r="I46" s="25"/>
      <c r="J46" s="9"/>
      <c r="K46" s="19"/>
      <c r="L46" s="10"/>
      <c r="M46" s="81"/>
      <c r="N46" s="25"/>
      <c r="O46" s="9"/>
      <c r="P46" s="19"/>
      <c r="Q46" s="10"/>
      <c r="S46" s="23"/>
      <c r="T46" s="10"/>
    </row>
    <row r="47" spans="1:20" ht="13.5" thickBot="1">
      <c r="A47" s="8"/>
      <c r="B47" s="78"/>
      <c r="C47" s="16"/>
      <c r="D47" s="16"/>
      <c r="E47" s="16"/>
      <c r="F47" s="17"/>
      <c r="H47" s="22"/>
      <c r="I47" s="26"/>
      <c r="J47" s="2"/>
      <c r="K47" s="20"/>
      <c r="L47" s="11"/>
      <c r="M47" s="81"/>
      <c r="N47" s="26"/>
      <c r="O47" s="2"/>
      <c r="P47" s="20"/>
      <c r="Q47" s="11"/>
      <c r="S47" s="24"/>
      <c r="T47" s="11"/>
    </row>
  </sheetData>
  <sheetProtection/>
  <mergeCells count="3">
    <mergeCell ref="A2:J2"/>
    <mergeCell ref="A4:J4"/>
    <mergeCell ref="B28:F28"/>
  </mergeCells>
  <printOptions horizontalCentered="1"/>
  <pageMargins left="0.13" right="0.54" top="0.2362204724409449" bottom="0.2362204724409449" header="0.15748031496062992" footer="0.1968503937007874"/>
  <pageSetup horizontalDpi="300" verticalDpi="3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6"/>
  </sheetPr>
  <dimension ref="B1:L39"/>
  <sheetViews>
    <sheetView workbookViewId="0" topLeftCell="A1">
      <selection activeCell="H30" sqref="H30"/>
    </sheetView>
  </sheetViews>
  <sheetFormatPr defaultColWidth="11.421875" defaultRowHeight="12.75"/>
  <cols>
    <col min="1" max="1" width="8.7109375" style="0" customWidth="1"/>
    <col min="2" max="2" width="6.7109375" style="0" customWidth="1"/>
    <col min="3" max="4" width="14.7109375" style="0" customWidth="1"/>
    <col min="5" max="5" width="17.7109375" style="0" customWidth="1"/>
    <col min="6" max="6" width="12.7109375" style="0" customWidth="1"/>
    <col min="7" max="7" width="1.7109375" style="0" customWidth="1"/>
    <col min="8" max="8" width="10.7109375" style="1" customWidth="1"/>
    <col min="9" max="9" width="6.7109375" style="1" customWidth="1"/>
    <col min="10" max="10" width="5.7109375" style="1" customWidth="1"/>
    <col min="11" max="11" width="1.7109375" style="1" customWidth="1"/>
  </cols>
  <sheetData>
    <row r="1" spans="8:11" ht="12.75">
      <c r="H1"/>
      <c r="I1"/>
      <c r="J1"/>
      <c r="K1"/>
    </row>
    <row r="2" spans="2:11" ht="18">
      <c r="B2" s="109" t="s">
        <v>160</v>
      </c>
      <c r="C2" s="109"/>
      <c r="D2" s="109"/>
      <c r="E2" s="109"/>
      <c r="F2" s="109"/>
      <c r="G2" s="109"/>
      <c r="H2" s="109"/>
      <c r="I2" s="109"/>
      <c r="J2" s="109"/>
      <c r="K2"/>
    </row>
    <row r="3" spans="8:11" ht="12.75">
      <c r="H3"/>
      <c r="I3"/>
      <c r="J3"/>
      <c r="K3"/>
    </row>
    <row r="4" spans="8:11" ht="12.75">
      <c r="H4"/>
      <c r="I4"/>
      <c r="J4"/>
      <c r="K4"/>
    </row>
    <row r="5" spans="8:11" ht="13.5" thickBot="1">
      <c r="H5"/>
      <c r="I5"/>
      <c r="J5"/>
      <c r="K5"/>
    </row>
    <row r="6" spans="2:10" s="6" customFormat="1" ht="13.5" thickBot="1">
      <c r="B6" s="3" t="s">
        <v>1</v>
      </c>
      <c r="C6" s="4" t="s">
        <v>2</v>
      </c>
      <c r="D6" s="4" t="s">
        <v>3</v>
      </c>
      <c r="E6" s="4" t="s">
        <v>4</v>
      </c>
      <c r="F6" s="5" t="s">
        <v>5</v>
      </c>
      <c r="H6" s="3" t="s">
        <v>6</v>
      </c>
      <c r="I6" s="41" t="s">
        <v>12</v>
      </c>
      <c r="J6" s="5" t="s">
        <v>0</v>
      </c>
    </row>
    <row r="7" spans="2:10" ht="11.25" customHeight="1" thickBot="1">
      <c r="B7" s="12"/>
      <c r="C7" s="12"/>
      <c r="D7" s="12"/>
      <c r="E7" s="12"/>
      <c r="F7" s="12"/>
      <c r="H7" s="13"/>
      <c r="I7" s="13"/>
      <c r="J7" s="13"/>
    </row>
    <row r="8" spans="2:10" ht="12.75">
      <c r="B8" s="65">
        <v>192</v>
      </c>
      <c r="C8" s="27" t="s">
        <v>194</v>
      </c>
      <c r="D8" s="28" t="s">
        <v>195</v>
      </c>
      <c r="E8" s="27" t="s">
        <v>109</v>
      </c>
      <c r="F8" s="29"/>
      <c r="H8" s="72">
        <v>0.0003667824074074074</v>
      </c>
      <c r="I8" s="73">
        <v>13</v>
      </c>
      <c r="J8" s="53">
        <v>8</v>
      </c>
    </row>
    <row r="9" spans="2:10" ht="12.75">
      <c r="B9" s="66">
        <v>205</v>
      </c>
      <c r="C9" s="30" t="s">
        <v>84</v>
      </c>
      <c r="D9" s="14" t="s">
        <v>85</v>
      </c>
      <c r="E9" s="30" t="s">
        <v>57</v>
      </c>
      <c r="F9" s="31"/>
      <c r="H9" s="72">
        <v>0.0009773148148148148</v>
      </c>
      <c r="I9" s="73">
        <v>5</v>
      </c>
      <c r="J9" s="54">
        <v>17</v>
      </c>
    </row>
    <row r="10" spans="2:10" ht="12.75">
      <c r="B10" s="66">
        <v>206</v>
      </c>
      <c r="C10" s="30" t="s">
        <v>86</v>
      </c>
      <c r="D10" s="14" t="s">
        <v>87</v>
      </c>
      <c r="E10" s="30" t="s">
        <v>57</v>
      </c>
      <c r="F10" s="31"/>
      <c r="H10" s="72">
        <v>0.00031145833333333335</v>
      </c>
      <c r="I10" s="73">
        <v>18</v>
      </c>
      <c r="J10" s="54">
        <v>1</v>
      </c>
    </row>
    <row r="11" spans="2:10" ht="12.75">
      <c r="B11" s="66">
        <v>207</v>
      </c>
      <c r="C11" s="30" t="s">
        <v>88</v>
      </c>
      <c r="D11" s="14" t="s">
        <v>89</v>
      </c>
      <c r="E11" s="30" t="s">
        <v>57</v>
      </c>
      <c r="F11" s="31"/>
      <c r="H11" s="72">
        <v>0.000390625</v>
      </c>
      <c r="I11" s="73">
        <v>13</v>
      </c>
      <c r="J11" s="54">
        <v>10</v>
      </c>
    </row>
    <row r="12" spans="2:10" ht="12.75">
      <c r="B12" s="66">
        <v>208</v>
      </c>
      <c r="C12" s="30" t="s">
        <v>90</v>
      </c>
      <c r="D12" s="14" t="s">
        <v>91</v>
      </c>
      <c r="E12" s="30" t="s">
        <v>92</v>
      </c>
      <c r="F12" s="31"/>
      <c r="H12" s="72">
        <v>0.0003880787037037038</v>
      </c>
      <c r="I12" s="73">
        <v>14</v>
      </c>
      <c r="J12" s="54">
        <v>7</v>
      </c>
    </row>
    <row r="13" spans="2:10" ht="12.75">
      <c r="B13" s="66">
        <v>209</v>
      </c>
      <c r="C13" s="30" t="s">
        <v>134</v>
      </c>
      <c r="D13" s="14" t="s">
        <v>135</v>
      </c>
      <c r="E13" s="30" t="s">
        <v>109</v>
      </c>
      <c r="F13" s="31"/>
      <c r="H13" s="72">
        <v>0.0004097222222222222</v>
      </c>
      <c r="I13" s="73">
        <v>10</v>
      </c>
      <c r="J13" s="54">
        <v>14</v>
      </c>
    </row>
    <row r="14" spans="2:10" ht="12.75">
      <c r="B14" s="66">
        <v>210</v>
      </c>
      <c r="C14" s="30" t="s">
        <v>140</v>
      </c>
      <c r="D14" s="14" t="s">
        <v>141</v>
      </c>
      <c r="E14" s="30" t="s">
        <v>109</v>
      </c>
      <c r="F14" s="31"/>
      <c r="H14" s="72">
        <v>0.0003996527777777778</v>
      </c>
      <c r="I14" s="73">
        <v>12</v>
      </c>
      <c r="J14" s="54">
        <v>12</v>
      </c>
    </row>
    <row r="15" spans="2:12" ht="12.75">
      <c r="B15" s="66">
        <v>211</v>
      </c>
      <c r="C15" s="30" t="s">
        <v>142</v>
      </c>
      <c r="D15" s="14" t="s">
        <v>143</v>
      </c>
      <c r="E15" s="30" t="s">
        <v>109</v>
      </c>
      <c r="F15" s="31"/>
      <c r="H15" s="72">
        <v>0.00035451388888888886</v>
      </c>
      <c r="I15" s="73">
        <v>12</v>
      </c>
      <c r="J15" s="54">
        <v>11</v>
      </c>
      <c r="L15" s="70"/>
    </row>
    <row r="16" spans="2:12" ht="12.75">
      <c r="B16" s="66">
        <v>212</v>
      </c>
      <c r="C16" s="30" t="s">
        <v>146</v>
      </c>
      <c r="D16" s="14" t="s">
        <v>147</v>
      </c>
      <c r="E16" s="30" t="s">
        <v>109</v>
      </c>
      <c r="F16" s="31"/>
      <c r="H16" s="72">
        <v>0.0003113425925925926</v>
      </c>
      <c r="I16" s="73">
        <v>17</v>
      </c>
      <c r="J16" s="54">
        <v>2</v>
      </c>
      <c r="L16" s="70"/>
    </row>
    <row r="17" spans="2:10" ht="12.75">
      <c r="B17" s="66">
        <v>213</v>
      </c>
      <c r="C17" s="30" t="s">
        <v>136</v>
      </c>
      <c r="D17" s="14" t="s">
        <v>137</v>
      </c>
      <c r="E17" s="30" t="s">
        <v>109</v>
      </c>
      <c r="F17" s="31"/>
      <c r="H17" s="72">
        <v>0.0007512731481481482</v>
      </c>
      <c r="I17" s="73">
        <v>3</v>
      </c>
      <c r="J17" s="54">
        <v>18</v>
      </c>
    </row>
    <row r="18" spans="2:10" ht="12.75">
      <c r="B18" s="66">
        <v>214</v>
      </c>
      <c r="C18" s="30" t="s">
        <v>138</v>
      </c>
      <c r="D18" s="14" t="s">
        <v>139</v>
      </c>
      <c r="E18" s="30" t="s">
        <v>109</v>
      </c>
      <c r="F18" s="31"/>
      <c r="H18" s="72">
        <v>0.0004636574074074075</v>
      </c>
      <c r="I18" s="73">
        <v>7</v>
      </c>
      <c r="J18" s="54">
        <v>15</v>
      </c>
    </row>
    <row r="19" spans="2:10" ht="12.75">
      <c r="B19" s="66">
        <v>215</v>
      </c>
      <c r="C19" s="30" t="s">
        <v>144</v>
      </c>
      <c r="D19" s="14" t="s">
        <v>145</v>
      </c>
      <c r="E19" s="30" t="s">
        <v>109</v>
      </c>
      <c r="F19" s="31"/>
      <c r="H19" s="72">
        <v>0.0005410879629629629</v>
      </c>
      <c r="I19" s="73">
        <v>5</v>
      </c>
      <c r="J19" s="54">
        <v>16</v>
      </c>
    </row>
    <row r="20" spans="2:10" ht="12.75">
      <c r="B20" s="66">
        <v>216</v>
      </c>
      <c r="C20" s="30" t="s">
        <v>148</v>
      </c>
      <c r="D20" s="14" t="s">
        <v>149</v>
      </c>
      <c r="E20" s="30" t="s">
        <v>109</v>
      </c>
      <c r="F20" s="31"/>
      <c r="H20" s="72">
        <v>0.00037002314814814813</v>
      </c>
      <c r="I20" s="73">
        <v>13</v>
      </c>
      <c r="J20" s="54">
        <v>9</v>
      </c>
    </row>
    <row r="21" spans="2:10" ht="12.75">
      <c r="B21" s="66">
        <v>217</v>
      </c>
      <c r="C21" s="30" t="s">
        <v>150</v>
      </c>
      <c r="D21" s="14" t="s">
        <v>151</v>
      </c>
      <c r="E21" s="30" t="s">
        <v>109</v>
      </c>
      <c r="F21" s="31"/>
      <c r="H21" s="72">
        <v>0.0002976851851851852</v>
      </c>
      <c r="I21" s="73">
        <v>16</v>
      </c>
      <c r="J21" s="54">
        <v>4</v>
      </c>
    </row>
    <row r="22" spans="2:10" ht="12.75">
      <c r="B22" s="66">
        <v>218</v>
      </c>
      <c r="C22" s="30" t="s">
        <v>198</v>
      </c>
      <c r="D22" s="14" t="s">
        <v>199</v>
      </c>
      <c r="E22" s="30" t="s">
        <v>200</v>
      </c>
      <c r="F22" s="31"/>
      <c r="H22" s="72">
        <v>0.0003613425925925926</v>
      </c>
      <c r="I22" s="73">
        <v>17</v>
      </c>
      <c r="J22" s="54">
        <v>3</v>
      </c>
    </row>
    <row r="23" spans="2:10" ht="12.75">
      <c r="B23" s="66">
        <v>220</v>
      </c>
      <c r="C23" s="30" t="s">
        <v>201</v>
      </c>
      <c r="D23" s="14" t="s">
        <v>85</v>
      </c>
      <c r="E23" s="30" t="s">
        <v>109</v>
      </c>
      <c r="F23" s="31"/>
      <c r="H23" s="72">
        <v>0.0004401620370370371</v>
      </c>
      <c r="I23" s="73">
        <v>12</v>
      </c>
      <c r="J23" s="54">
        <v>13</v>
      </c>
    </row>
    <row r="24" spans="2:10" ht="12.75">
      <c r="B24" s="66">
        <v>221</v>
      </c>
      <c r="C24" s="30" t="s">
        <v>202</v>
      </c>
      <c r="D24" s="14" t="s">
        <v>181</v>
      </c>
      <c r="E24" s="30" t="s">
        <v>109</v>
      </c>
      <c r="F24" s="31"/>
      <c r="H24" s="72">
        <v>0.00038449074074074075</v>
      </c>
      <c r="I24" s="73">
        <v>15</v>
      </c>
      <c r="J24" s="54">
        <v>5</v>
      </c>
    </row>
    <row r="25" spans="2:10" ht="12.75">
      <c r="B25" s="66">
        <v>222</v>
      </c>
      <c r="C25" s="30" t="s">
        <v>203</v>
      </c>
      <c r="D25" s="14" t="s">
        <v>205</v>
      </c>
      <c r="E25" s="30" t="s">
        <v>109</v>
      </c>
      <c r="F25" s="31"/>
      <c r="H25" s="72">
        <v>0.00043437500000000003</v>
      </c>
      <c r="I25" s="73">
        <v>15</v>
      </c>
      <c r="J25" s="54">
        <v>6</v>
      </c>
    </row>
    <row r="26" spans="2:10" ht="12.75">
      <c r="B26" s="66"/>
      <c r="C26" s="33"/>
      <c r="D26" s="34"/>
      <c r="E26" s="35"/>
      <c r="F26" s="36"/>
      <c r="H26" s="72"/>
      <c r="I26" s="73"/>
      <c r="J26" s="54"/>
    </row>
    <row r="27" spans="2:10" ht="12.75">
      <c r="B27" s="66"/>
      <c r="C27" s="33"/>
      <c r="D27" s="34"/>
      <c r="E27" s="35"/>
      <c r="F27" s="36"/>
      <c r="H27" s="72"/>
      <c r="I27" s="73"/>
      <c r="J27" s="54"/>
    </row>
    <row r="28" spans="2:10" ht="12.75">
      <c r="B28" s="66"/>
      <c r="C28" s="35"/>
      <c r="D28" s="34"/>
      <c r="E28" s="35"/>
      <c r="F28" s="36"/>
      <c r="H28" s="72"/>
      <c r="I28" s="73"/>
      <c r="J28" s="54"/>
    </row>
    <row r="29" spans="2:10" ht="12.75">
      <c r="B29" s="66"/>
      <c r="C29" s="35"/>
      <c r="D29" s="34"/>
      <c r="E29" s="35"/>
      <c r="F29" s="36"/>
      <c r="H29" s="72"/>
      <c r="I29" s="73"/>
      <c r="J29" s="54"/>
    </row>
    <row r="30" spans="2:10" ht="12.75">
      <c r="B30" s="113" t="s">
        <v>159</v>
      </c>
      <c r="C30" s="111"/>
      <c r="D30" s="111"/>
      <c r="E30" s="111"/>
      <c r="F30" s="112"/>
      <c r="H30" s="21"/>
      <c r="I30" s="37"/>
      <c r="J30" s="54"/>
    </row>
    <row r="31" spans="2:10" ht="12.75">
      <c r="B31" s="74"/>
      <c r="C31" s="14"/>
      <c r="D31" s="14"/>
      <c r="E31" s="14"/>
      <c r="F31" s="15"/>
      <c r="H31" s="21"/>
      <c r="I31" s="37"/>
      <c r="J31" s="54"/>
    </row>
    <row r="32" spans="2:10" ht="12.75">
      <c r="B32" s="74"/>
      <c r="C32" s="14"/>
      <c r="D32" s="14"/>
      <c r="E32" s="14"/>
      <c r="F32" s="15"/>
      <c r="H32" s="21"/>
      <c r="I32" s="37"/>
      <c r="J32" s="54"/>
    </row>
    <row r="33" spans="2:10" ht="12.75">
      <c r="B33" s="66"/>
      <c r="C33" s="32"/>
      <c r="D33" s="14"/>
      <c r="E33" s="30"/>
      <c r="F33" s="31"/>
      <c r="H33" s="21"/>
      <c r="I33" s="37"/>
      <c r="J33" s="54">
        <v>1</v>
      </c>
    </row>
    <row r="34" spans="2:10" ht="12.75">
      <c r="B34" s="66"/>
      <c r="C34" s="32"/>
      <c r="D34" s="14"/>
      <c r="E34" s="30"/>
      <c r="F34" s="31"/>
      <c r="H34" s="21"/>
      <c r="I34" s="37"/>
      <c r="J34" s="54">
        <v>2</v>
      </c>
    </row>
    <row r="35" spans="2:10" ht="12.75">
      <c r="B35" s="66"/>
      <c r="C35" s="30"/>
      <c r="D35" s="14"/>
      <c r="E35" s="30"/>
      <c r="F35" s="31"/>
      <c r="H35" s="21"/>
      <c r="I35" s="37"/>
      <c r="J35" s="54">
        <v>3</v>
      </c>
    </row>
    <row r="36" spans="2:10" ht="12.75">
      <c r="B36" s="66"/>
      <c r="C36" s="30"/>
      <c r="D36" s="14"/>
      <c r="E36" s="30"/>
      <c r="F36" s="31"/>
      <c r="H36" s="21"/>
      <c r="I36" s="37"/>
      <c r="J36" s="54">
        <v>4</v>
      </c>
    </row>
    <row r="37" spans="2:10" ht="12.75">
      <c r="B37" s="66"/>
      <c r="C37" s="30"/>
      <c r="D37" s="14"/>
      <c r="E37" s="30"/>
      <c r="F37" s="31"/>
      <c r="H37" s="21"/>
      <c r="I37" s="37"/>
      <c r="J37" s="54"/>
    </row>
    <row r="38" spans="2:10" ht="12.75">
      <c r="B38" s="66"/>
      <c r="C38" s="30"/>
      <c r="D38" s="14"/>
      <c r="E38" s="30"/>
      <c r="F38" s="31"/>
      <c r="H38" s="21"/>
      <c r="I38" s="37"/>
      <c r="J38" s="54"/>
    </row>
    <row r="39" spans="2:11" ht="13.5" thickBot="1">
      <c r="B39" s="67"/>
      <c r="C39" s="38"/>
      <c r="D39" s="16"/>
      <c r="E39" s="16"/>
      <c r="F39" s="39"/>
      <c r="G39" s="68"/>
      <c r="H39" s="22"/>
      <c r="I39" s="40"/>
      <c r="J39" s="55"/>
      <c r="K39" s="56"/>
    </row>
  </sheetData>
  <mergeCells count="2">
    <mergeCell ref="B2:J2"/>
    <mergeCell ref="B30:F30"/>
  </mergeCells>
  <printOptions/>
  <pageMargins left="0.75" right="0.75" top="0.25" bottom="0.33" header="0.16" footer="0.4921259845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6"/>
  </sheetPr>
  <dimension ref="B2:N39"/>
  <sheetViews>
    <sheetView workbookViewId="0" topLeftCell="A1">
      <pane xSplit="3" ySplit="6" topLeftCell="I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23" sqref="N23"/>
    </sheetView>
  </sheetViews>
  <sheetFormatPr defaultColWidth="11.421875" defaultRowHeight="12.75"/>
  <cols>
    <col min="1" max="1" width="1.7109375" style="0" customWidth="1"/>
    <col min="2" max="2" width="6.7109375" style="0" customWidth="1"/>
    <col min="3" max="4" width="14.7109375" style="0" customWidth="1"/>
    <col min="5" max="5" width="17.7109375" style="0" customWidth="1"/>
    <col min="6" max="6" width="12.7109375" style="0" customWidth="1"/>
    <col min="7" max="7" width="3.57421875" style="0" customWidth="1"/>
    <col min="8" max="11" width="12.7109375" style="0" customWidth="1"/>
    <col min="12" max="12" width="1.7109375" style="0" customWidth="1"/>
  </cols>
  <sheetData>
    <row r="2" spans="2:10" ht="18">
      <c r="B2" s="109" t="s">
        <v>161</v>
      </c>
      <c r="C2" s="109"/>
      <c r="D2" s="109"/>
      <c r="E2" s="109"/>
      <c r="F2" s="109"/>
      <c r="G2" s="109"/>
      <c r="H2" s="109"/>
      <c r="I2" s="109"/>
      <c r="J2" s="109"/>
    </row>
    <row r="5" ht="13.5" thickBot="1"/>
    <row r="6" spans="2:11" s="6" customFormat="1" ht="13.5" thickBot="1">
      <c r="B6" s="3" t="s">
        <v>1</v>
      </c>
      <c r="C6" s="4" t="s">
        <v>2</v>
      </c>
      <c r="D6" s="4" t="s">
        <v>3</v>
      </c>
      <c r="E6" s="4" t="s">
        <v>4</v>
      </c>
      <c r="F6" s="5" t="s">
        <v>5</v>
      </c>
      <c r="G6" s="42"/>
      <c r="H6" s="3" t="s">
        <v>28</v>
      </c>
      <c r="I6" s="4" t="s">
        <v>23</v>
      </c>
      <c r="J6" s="4" t="s">
        <v>22</v>
      </c>
      <c r="K6" s="5" t="s">
        <v>21</v>
      </c>
    </row>
    <row r="7" spans="2:11" ht="11.25" customHeight="1" thickBot="1">
      <c r="B7" s="12"/>
      <c r="C7" s="12"/>
      <c r="D7" s="12"/>
      <c r="E7" s="12"/>
      <c r="F7" s="12"/>
      <c r="G7" s="43"/>
      <c r="H7" s="12"/>
      <c r="I7" s="12"/>
      <c r="J7" s="12"/>
      <c r="K7" s="12"/>
    </row>
    <row r="8" spans="2:11" ht="12.75">
      <c r="B8" s="65">
        <v>192</v>
      </c>
      <c r="C8" s="27" t="s">
        <v>194</v>
      </c>
      <c r="D8" s="28" t="s">
        <v>195</v>
      </c>
      <c r="E8" s="27" t="s">
        <v>109</v>
      </c>
      <c r="F8" s="29"/>
      <c r="G8" s="44"/>
      <c r="H8" s="57"/>
      <c r="I8" s="45">
        <f aca="true" t="shared" si="0" ref="I8:I25">J8-K8</f>
        <v>0.0009030092592592592</v>
      </c>
      <c r="J8" s="75">
        <v>0.0009030092592592592</v>
      </c>
      <c r="K8" s="47">
        <v>0</v>
      </c>
    </row>
    <row r="9" spans="2:11" ht="12.75">
      <c r="B9" s="66">
        <v>205</v>
      </c>
      <c r="C9" s="30" t="s">
        <v>84</v>
      </c>
      <c r="D9" s="14" t="s">
        <v>85</v>
      </c>
      <c r="E9" s="30" t="s">
        <v>57</v>
      </c>
      <c r="F9" s="31"/>
      <c r="G9" s="44"/>
      <c r="H9" s="57"/>
      <c r="I9" s="45">
        <f t="shared" si="0"/>
        <v>0.002215046296296296</v>
      </c>
      <c r="J9" s="75">
        <v>0.0025622685185185184</v>
      </c>
      <c r="K9" s="47">
        <v>0.00034722222222222224</v>
      </c>
    </row>
    <row r="10" spans="2:11" ht="12.75">
      <c r="B10" s="66">
        <v>206</v>
      </c>
      <c r="C10" s="30" t="s">
        <v>86</v>
      </c>
      <c r="D10" s="14" t="s">
        <v>87</v>
      </c>
      <c r="E10" s="30" t="s">
        <v>57</v>
      </c>
      <c r="F10" s="31"/>
      <c r="G10" s="44"/>
      <c r="H10" s="57"/>
      <c r="I10" s="45">
        <f t="shared" si="0"/>
        <v>0.000779166666666667</v>
      </c>
      <c r="J10" s="75">
        <v>0.001473611111111111</v>
      </c>
      <c r="K10" s="47">
        <v>0.000694444444444444</v>
      </c>
    </row>
    <row r="11" spans="2:11" ht="12.75">
      <c r="B11" s="66">
        <v>207</v>
      </c>
      <c r="C11" s="30" t="s">
        <v>88</v>
      </c>
      <c r="D11" s="14" t="s">
        <v>89</v>
      </c>
      <c r="E11" s="30" t="s">
        <v>57</v>
      </c>
      <c r="F11" s="31"/>
      <c r="G11" s="44"/>
      <c r="H11" s="57"/>
      <c r="I11" s="45">
        <f t="shared" si="0"/>
        <v>0.0008910879629629598</v>
      </c>
      <c r="J11" s="75">
        <v>0.0019327546296296298</v>
      </c>
      <c r="K11" s="47">
        <v>0.00104166666666667</v>
      </c>
    </row>
    <row r="12" spans="2:11" ht="12.75">
      <c r="B12" s="66">
        <v>208</v>
      </c>
      <c r="C12" s="30" t="s">
        <v>90</v>
      </c>
      <c r="D12" s="14" t="s">
        <v>91</v>
      </c>
      <c r="E12" s="30" t="s">
        <v>92</v>
      </c>
      <c r="F12" s="31"/>
      <c r="G12" s="48"/>
      <c r="H12" s="57"/>
      <c r="I12" s="45">
        <f t="shared" si="0"/>
        <v>0.0008293981481481468</v>
      </c>
      <c r="J12" s="75">
        <v>0.002218287037037037</v>
      </c>
      <c r="K12" s="47">
        <v>0.00138888888888889</v>
      </c>
    </row>
    <row r="13" spans="2:11" ht="12.75">
      <c r="B13" s="66">
        <v>209</v>
      </c>
      <c r="C13" s="30" t="s">
        <v>134</v>
      </c>
      <c r="D13" s="14" t="s">
        <v>135</v>
      </c>
      <c r="E13" s="30" t="s">
        <v>109</v>
      </c>
      <c r="F13" s="31"/>
      <c r="G13" s="44"/>
      <c r="H13" s="57"/>
      <c r="I13" s="45">
        <f t="shared" si="0"/>
        <v>0.0015895833333333341</v>
      </c>
      <c r="J13" s="75">
        <v>0.003325694444444444</v>
      </c>
      <c r="K13" s="47">
        <v>0.00173611111111111</v>
      </c>
    </row>
    <row r="14" spans="2:11" ht="12.75">
      <c r="B14" s="66">
        <v>210</v>
      </c>
      <c r="C14" s="30" t="s">
        <v>140</v>
      </c>
      <c r="D14" s="14" t="s">
        <v>141</v>
      </c>
      <c r="E14" s="30" t="s">
        <v>109</v>
      </c>
      <c r="F14" s="31"/>
      <c r="G14" s="48"/>
      <c r="H14" s="57"/>
      <c r="I14" s="45">
        <f t="shared" si="0"/>
        <v>0.0009228009259259293</v>
      </c>
      <c r="J14" s="75">
        <v>0.003006134259259259</v>
      </c>
      <c r="K14" s="47">
        <v>0.00208333333333333</v>
      </c>
    </row>
    <row r="15" spans="2:11" ht="12.75">
      <c r="B15" s="66">
        <v>211</v>
      </c>
      <c r="C15" s="30" t="s">
        <v>142</v>
      </c>
      <c r="D15" s="14" t="s">
        <v>143</v>
      </c>
      <c r="E15" s="30" t="s">
        <v>109</v>
      </c>
      <c r="F15" s="31"/>
      <c r="G15" s="44"/>
      <c r="H15" s="57"/>
      <c r="I15" s="45">
        <f t="shared" si="0"/>
        <v>0.0009728009259259212</v>
      </c>
      <c r="J15" s="75">
        <v>0.003403356481481481</v>
      </c>
      <c r="K15" s="47">
        <v>0.00243055555555556</v>
      </c>
    </row>
    <row r="16" spans="2:14" ht="12.75">
      <c r="B16" s="66">
        <v>212</v>
      </c>
      <c r="C16" s="30" t="s">
        <v>146</v>
      </c>
      <c r="D16" s="14" t="s">
        <v>147</v>
      </c>
      <c r="E16" s="30" t="s">
        <v>109</v>
      </c>
      <c r="F16" s="31"/>
      <c r="G16" s="48"/>
      <c r="H16" s="57"/>
      <c r="I16" s="45">
        <f t="shared" si="0"/>
        <v>0.0008868055555555534</v>
      </c>
      <c r="J16" s="75">
        <v>0.0036645833333333335</v>
      </c>
      <c r="K16" s="47">
        <v>0.00277777777777778</v>
      </c>
      <c r="N16" s="70"/>
    </row>
    <row r="17" spans="2:14" ht="12.75">
      <c r="B17" s="66">
        <v>213</v>
      </c>
      <c r="C17" s="30" t="s">
        <v>136</v>
      </c>
      <c r="D17" s="14" t="s">
        <v>137</v>
      </c>
      <c r="E17" s="30" t="s">
        <v>109</v>
      </c>
      <c r="F17" s="31"/>
      <c r="G17" s="44"/>
      <c r="H17" s="57"/>
      <c r="I17" s="45">
        <f t="shared" si="0"/>
        <v>0.0013603009259259263</v>
      </c>
      <c r="J17" s="75">
        <v>0.0044853009259259264</v>
      </c>
      <c r="K17" s="47">
        <v>0.003125</v>
      </c>
      <c r="M17" s="49"/>
      <c r="N17" s="43"/>
    </row>
    <row r="18" spans="2:14" ht="12.75">
      <c r="B18" s="66">
        <v>214</v>
      </c>
      <c r="C18" s="30" t="s">
        <v>138</v>
      </c>
      <c r="D18" s="14" t="s">
        <v>139</v>
      </c>
      <c r="E18" s="30" t="s">
        <v>109</v>
      </c>
      <c r="F18" s="31"/>
      <c r="G18" s="44"/>
      <c r="H18" s="57"/>
      <c r="I18" s="45">
        <f t="shared" si="0"/>
        <v>0.001208333333333336</v>
      </c>
      <c r="J18" s="75">
        <v>0.004680555555555556</v>
      </c>
      <c r="K18" s="47">
        <v>0.00347222222222222</v>
      </c>
      <c r="M18" s="49"/>
      <c r="N18" s="43"/>
    </row>
    <row r="19" spans="2:14" ht="12.75">
      <c r="B19" s="66">
        <v>215</v>
      </c>
      <c r="C19" s="30" t="s">
        <v>144</v>
      </c>
      <c r="D19" s="14" t="s">
        <v>145</v>
      </c>
      <c r="E19" s="30" t="s">
        <v>109</v>
      </c>
      <c r="F19" s="31"/>
      <c r="G19" s="44"/>
      <c r="H19" s="57"/>
      <c r="I19" s="45">
        <f t="shared" si="0"/>
        <v>0.0013763888888888936</v>
      </c>
      <c r="J19" s="75">
        <v>0.0051958333333333336</v>
      </c>
      <c r="K19" s="47">
        <v>0.00381944444444444</v>
      </c>
      <c r="M19" s="49"/>
      <c r="N19" s="43"/>
    </row>
    <row r="20" spans="2:14" ht="12.75">
      <c r="B20" s="66">
        <v>216</v>
      </c>
      <c r="C20" s="30" t="s">
        <v>148</v>
      </c>
      <c r="D20" s="14" t="s">
        <v>149</v>
      </c>
      <c r="E20" s="30" t="s">
        <v>109</v>
      </c>
      <c r="F20" s="31"/>
      <c r="G20" s="48"/>
      <c r="H20" s="57"/>
      <c r="I20" s="45">
        <f t="shared" si="0"/>
        <v>0.0010144675925925894</v>
      </c>
      <c r="J20" s="75">
        <v>0.0051811342592592595</v>
      </c>
      <c r="K20" s="47">
        <v>0.00416666666666667</v>
      </c>
      <c r="M20" s="49"/>
      <c r="N20" s="43"/>
    </row>
    <row r="21" spans="2:14" ht="12.75">
      <c r="B21" s="66">
        <v>217</v>
      </c>
      <c r="C21" s="30" t="s">
        <v>150</v>
      </c>
      <c r="D21" s="14" t="s">
        <v>151</v>
      </c>
      <c r="E21" s="30" t="s">
        <v>109</v>
      </c>
      <c r="F21" s="31"/>
      <c r="G21" s="48"/>
      <c r="H21" s="57"/>
      <c r="I21" s="45">
        <f t="shared" si="0"/>
        <v>0.0008615740740740728</v>
      </c>
      <c r="J21" s="75">
        <v>0.005375462962962963</v>
      </c>
      <c r="K21" s="47">
        <v>0.00451388888888889</v>
      </c>
      <c r="M21" s="49"/>
      <c r="N21" s="43"/>
    </row>
    <row r="22" spans="2:14" ht="12.75">
      <c r="B22" s="66">
        <v>218</v>
      </c>
      <c r="C22" s="30" t="s">
        <v>198</v>
      </c>
      <c r="D22" s="14" t="s">
        <v>199</v>
      </c>
      <c r="E22" s="30" t="s">
        <v>200</v>
      </c>
      <c r="F22" s="31"/>
      <c r="G22" s="44"/>
      <c r="H22" s="57"/>
      <c r="I22" s="45">
        <f t="shared" si="0"/>
        <v>0.0009234953703703705</v>
      </c>
      <c r="J22" s="75">
        <v>0.005784606481481481</v>
      </c>
      <c r="K22" s="47">
        <v>0.00486111111111111</v>
      </c>
      <c r="M22" s="49"/>
      <c r="N22" s="43"/>
    </row>
    <row r="23" spans="2:14" ht="12.75">
      <c r="B23" s="66">
        <v>220</v>
      </c>
      <c r="C23" s="30" t="s">
        <v>201</v>
      </c>
      <c r="D23" s="14" t="s">
        <v>85</v>
      </c>
      <c r="E23" s="30" t="s">
        <v>109</v>
      </c>
      <c r="F23" s="31"/>
      <c r="G23" s="44"/>
      <c r="H23" s="57"/>
      <c r="I23" s="45">
        <f t="shared" si="0"/>
        <v>0.001207870370370373</v>
      </c>
      <c r="J23" s="75">
        <v>0.006416203703703703</v>
      </c>
      <c r="K23" s="47">
        <v>0.00520833333333333</v>
      </c>
      <c r="M23" s="49"/>
      <c r="N23" s="43"/>
    </row>
    <row r="24" spans="2:14" ht="12.75">
      <c r="B24" s="66">
        <v>221</v>
      </c>
      <c r="C24" s="30" t="s">
        <v>202</v>
      </c>
      <c r="D24" s="14" t="s">
        <v>181</v>
      </c>
      <c r="E24" s="30" t="s">
        <v>109</v>
      </c>
      <c r="F24" s="31"/>
      <c r="G24" s="44"/>
      <c r="H24" s="57"/>
      <c r="I24" s="45">
        <f t="shared" si="0"/>
        <v>0.0010546296296296298</v>
      </c>
      <c r="J24" s="75">
        <v>0.0010546296296296298</v>
      </c>
      <c r="K24" s="47">
        <v>0</v>
      </c>
      <c r="M24" s="49"/>
      <c r="N24" s="43"/>
    </row>
    <row r="25" spans="2:14" ht="12.75">
      <c r="B25" s="66">
        <v>222</v>
      </c>
      <c r="C25" s="30" t="s">
        <v>203</v>
      </c>
      <c r="D25" s="14" t="s">
        <v>205</v>
      </c>
      <c r="E25" s="30" t="s">
        <v>109</v>
      </c>
      <c r="F25" s="31"/>
      <c r="G25" s="44"/>
      <c r="H25" s="57"/>
      <c r="I25" s="45">
        <f t="shared" si="0"/>
        <v>0.0015394675925925925</v>
      </c>
      <c r="J25" s="75">
        <v>0.0018866898148148148</v>
      </c>
      <c r="K25" s="47">
        <v>0.00034722222222222224</v>
      </c>
      <c r="M25" s="49"/>
      <c r="N25" s="43"/>
    </row>
    <row r="26" spans="2:14" ht="12.75">
      <c r="B26" s="66"/>
      <c r="C26" s="33"/>
      <c r="D26" s="34"/>
      <c r="E26" s="35"/>
      <c r="F26" s="36"/>
      <c r="G26" s="48"/>
      <c r="H26" s="57"/>
      <c r="I26" s="45"/>
      <c r="J26" s="61"/>
      <c r="K26" s="47"/>
      <c r="M26" s="43"/>
      <c r="N26" s="43"/>
    </row>
    <row r="27" spans="2:11" ht="12.75">
      <c r="B27" s="66"/>
      <c r="C27" s="33"/>
      <c r="D27" s="34"/>
      <c r="E27" s="35"/>
      <c r="F27" s="36"/>
      <c r="G27" s="48"/>
      <c r="H27" s="57"/>
      <c r="I27" s="45"/>
      <c r="J27" s="61"/>
      <c r="K27" s="47"/>
    </row>
    <row r="28" spans="2:11" ht="12.75">
      <c r="B28" s="66"/>
      <c r="C28" s="35"/>
      <c r="D28" s="34"/>
      <c r="E28" s="35"/>
      <c r="F28" s="36"/>
      <c r="G28" s="48"/>
      <c r="H28" s="57"/>
      <c r="I28" s="45"/>
      <c r="J28" s="61"/>
      <c r="K28" s="47"/>
    </row>
    <row r="29" spans="2:11" ht="12.75">
      <c r="B29" s="66"/>
      <c r="C29" s="35"/>
      <c r="D29" s="34"/>
      <c r="E29" s="35"/>
      <c r="F29" s="36"/>
      <c r="G29" s="48"/>
      <c r="H29" s="57"/>
      <c r="I29" s="45"/>
      <c r="J29" s="61"/>
      <c r="K29" s="47"/>
    </row>
    <row r="30" spans="2:11" ht="12.75">
      <c r="B30" s="113" t="s">
        <v>159</v>
      </c>
      <c r="C30" s="111"/>
      <c r="D30" s="111"/>
      <c r="E30" s="111"/>
      <c r="F30" s="112"/>
      <c r="G30" s="48"/>
      <c r="H30" s="57"/>
      <c r="I30" s="45"/>
      <c r="J30" s="45"/>
      <c r="K30" s="47"/>
    </row>
    <row r="31" spans="2:11" ht="12.75">
      <c r="B31" s="74"/>
      <c r="C31" s="14"/>
      <c r="D31" s="14"/>
      <c r="E31" s="14"/>
      <c r="F31" s="15"/>
      <c r="G31" s="48"/>
      <c r="H31" s="57"/>
      <c r="I31" s="45"/>
      <c r="J31" s="45"/>
      <c r="K31" s="47"/>
    </row>
    <row r="32" spans="2:11" ht="12.75">
      <c r="B32" s="74"/>
      <c r="C32" s="14"/>
      <c r="D32" s="14"/>
      <c r="E32" s="14"/>
      <c r="F32" s="15"/>
      <c r="G32" s="48"/>
      <c r="H32" s="57"/>
      <c r="I32" s="45"/>
      <c r="J32" s="45"/>
      <c r="K32" s="47"/>
    </row>
    <row r="33" spans="2:11" ht="12.75">
      <c r="B33" s="66"/>
      <c r="C33" s="32"/>
      <c r="D33" s="14"/>
      <c r="E33" s="30"/>
      <c r="F33" s="31"/>
      <c r="G33" s="48"/>
      <c r="H33" s="57"/>
      <c r="I33" s="45"/>
      <c r="J33" s="45"/>
      <c r="K33" s="47">
        <v>0.004166666666666667</v>
      </c>
    </row>
    <row r="34" spans="2:11" ht="12.75">
      <c r="B34" s="66"/>
      <c r="C34" s="32"/>
      <c r="D34" s="14"/>
      <c r="E34" s="30"/>
      <c r="F34" s="31"/>
      <c r="G34" s="48"/>
      <c r="H34" s="57"/>
      <c r="I34" s="45"/>
      <c r="J34" s="45"/>
      <c r="K34" s="47">
        <v>0.004513888888888889</v>
      </c>
    </row>
    <row r="35" spans="2:11" ht="12.75">
      <c r="B35" s="66"/>
      <c r="C35" s="30"/>
      <c r="D35" s="14"/>
      <c r="E35" s="30"/>
      <c r="F35" s="31"/>
      <c r="G35" s="48"/>
      <c r="H35" s="57"/>
      <c r="I35" s="45"/>
      <c r="J35" s="45"/>
      <c r="K35" s="47">
        <v>0.00486111111111111</v>
      </c>
    </row>
    <row r="36" spans="2:11" ht="12.75">
      <c r="B36" s="66"/>
      <c r="C36" s="30"/>
      <c r="D36" s="14"/>
      <c r="E36" s="30"/>
      <c r="F36" s="31"/>
      <c r="G36" s="48"/>
      <c r="H36" s="57"/>
      <c r="I36" s="45"/>
      <c r="J36" s="45"/>
      <c r="K36" s="47">
        <v>0.00520833333333334</v>
      </c>
    </row>
    <row r="37" spans="2:11" ht="12.75">
      <c r="B37" s="66"/>
      <c r="C37" s="35"/>
      <c r="D37" s="34"/>
      <c r="E37" s="35"/>
      <c r="F37" s="36"/>
      <c r="G37" s="48"/>
      <c r="H37" s="57"/>
      <c r="I37" s="45"/>
      <c r="J37" s="45"/>
      <c r="K37" s="47"/>
    </row>
    <row r="38" spans="2:11" ht="12.75">
      <c r="B38" s="66"/>
      <c r="C38" s="30"/>
      <c r="D38" s="14"/>
      <c r="E38" s="30"/>
      <c r="F38" s="31"/>
      <c r="G38" s="48"/>
      <c r="H38" s="57"/>
      <c r="I38" s="45"/>
      <c r="J38" s="45"/>
      <c r="K38" s="47"/>
    </row>
    <row r="39" spans="2:12" ht="13.5" thickBot="1">
      <c r="B39" s="67"/>
      <c r="C39" s="38"/>
      <c r="D39" s="16"/>
      <c r="E39" s="16"/>
      <c r="F39" s="39"/>
      <c r="G39" s="60"/>
      <c r="H39" s="50"/>
      <c r="I39" s="51"/>
      <c r="J39" s="51"/>
      <c r="K39" s="39"/>
      <c r="L39" s="52"/>
    </row>
  </sheetData>
  <mergeCells count="2">
    <mergeCell ref="B2:J2"/>
    <mergeCell ref="B30:F30"/>
  </mergeCells>
  <printOptions/>
  <pageMargins left="0.75" right="0.75" top="0.16" bottom="0.29" header="0.14" footer="0.31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6"/>
  </sheetPr>
  <dimension ref="B2:P40"/>
  <sheetViews>
    <sheetView workbookViewId="0" topLeftCell="A1">
      <selection activeCell="H8" sqref="H8:I25"/>
    </sheetView>
  </sheetViews>
  <sheetFormatPr defaultColWidth="11.421875" defaultRowHeight="12.75"/>
  <cols>
    <col min="1" max="1" width="1.7109375" style="0" customWidth="1"/>
    <col min="2" max="2" width="6.7109375" style="0" customWidth="1"/>
    <col min="3" max="4" width="14.7109375" style="0" customWidth="1"/>
    <col min="5" max="5" width="17.7109375" style="0" customWidth="1"/>
    <col min="6" max="6" width="12.7109375" style="0" customWidth="1"/>
    <col min="7" max="7" width="3.57421875" style="0" customWidth="1"/>
    <col min="8" max="8" width="12.7109375" style="0" customWidth="1"/>
    <col min="9" max="9" width="5.140625" style="0" customWidth="1"/>
    <col min="10" max="13" width="12.7109375" style="0" customWidth="1"/>
    <col min="14" max="14" width="1.7109375" style="0" customWidth="1"/>
  </cols>
  <sheetData>
    <row r="2" spans="2:10" ht="18">
      <c r="B2" s="109" t="s">
        <v>162</v>
      </c>
      <c r="C2" s="109"/>
      <c r="D2" s="109"/>
      <c r="E2" s="109"/>
      <c r="F2" s="109"/>
      <c r="G2" s="109"/>
      <c r="H2" s="109"/>
      <c r="I2" s="109"/>
      <c r="J2" s="109"/>
    </row>
    <row r="5" ht="13.5" thickBot="1"/>
    <row r="6" spans="2:13" s="6" customFormat="1" ht="13.5" thickBot="1">
      <c r="B6" s="3" t="s">
        <v>1</v>
      </c>
      <c r="C6" s="4" t="s">
        <v>2</v>
      </c>
      <c r="D6" s="4" t="s">
        <v>3</v>
      </c>
      <c r="E6" s="4" t="s">
        <v>4</v>
      </c>
      <c r="F6" s="5" t="s">
        <v>5</v>
      </c>
      <c r="G6" s="42"/>
      <c r="H6" s="3" t="s">
        <v>25</v>
      </c>
      <c r="I6" s="41" t="s">
        <v>18</v>
      </c>
      <c r="J6" s="4" t="s">
        <v>19</v>
      </c>
      <c r="K6" s="4" t="s">
        <v>20</v>
      </c>
      <c r="L6" s="4" t="s">
        <v>24</v>
      </c>
      <c r="M6" s="5" t="s">
        <v>21</v>
      </c>
    </row>
    <row r="7" spans="2:13" ht="11.25" customHeight="1" thickBot="1">
      <c r="B7" s="12"/>
      <c r="C7" s="12"/>
      <c r="D7" s="12"/>
      <c r="E7" s="12"/>
      <c r="F7" s="12"/>
      <c r="G7" s="43"/>
      <c r="H7" s="12"/>
      <c r="I7" s="12"/>
      <c r="J7" s="12"/>
      <c r="K7" s="12"/>
      <c r="L7" s="12"/>
      <c r="M7" s="12"/>
    </row>
    <row r="8" spans="2:14" ht="12.75">
      <c r="B8" s="65">
        <v>192</v>
      </c>
      <c r="C8" s="27" t="s">
        <v>194</v>
      </c>
      <c r="D8" s="28" t="s">
        <v>195</v>
      </c>
      <c r="E8" s="27" t="s">
        <v>109</v>
      </c>
      <c r="F8" s="87"/>
      <c r="G8" s="59"/>
      <c r="H8" s="25">
        <v>0.0009030092592592592</v>
      </c>
      <c r="I8" s="63">
        <v>6</v>
      </c>
      <c r="J8" s="45">
        <f>'Pup DH 1'!I8</f>
        <v>0.0009030092592592592</v>
      </c>
      <c r="K8" s="45">
        <f aca="true" t="shared" si="0" ref="K8:K25">L8-M8</f>
        <v>0</v>
      </c>
      <c r="L8" s="45">
        <v>0</v>
      </c>
      <c r="M8" s="46">
        <v>0</v>
      </c>
      <c r="N8" s="43"/>
    </row>
    <row r="9" spans="2:14" ht="12.75">
      <c r="B9" s="66">
        <v>205</v>
      </c>
      <c r="C9" s="30" t="s">
        <v>84</v>
      </c>
      <c r="D9" s="14" t="s">
        <v>85</v>
      </c>
      <c r="E9" s="30" t="s">
        <v>57</v>
      </c>
      <c r="F9" s="86"/>
      <c r="G9" s="59"/>
      <c r="H9" s="25">
        <v>0.002215046296296296</v>
      </c>
      <c r="I9" s="63">
        <v>18</v>
      </c>
      <c r="J9" s="45">
        <f>'Pup DH 1'!I9</f>
        <v>0.002215046296296296</v>
      </c>
      <c r="K9" s="45">
        <f t="shared" si="0"/>
        <v>-0.00034722222222222224</v>
      </c>
      <c r="L9" s="45"/>
      <c r="M9" s="47">
        <v>0.00034722222222222224</v>
      </c>
      <c r="N9" s="43"/>
    </row>
    <row r="10" spans="2:14" ht="12.75">
      <c r="B10" s="66">
        <v>206</v>
      </c>
      <c r="C10" s="30" t="s">
        <v>86</v>
      </c>
      <c r="D10" s="14" t="s">
        <v>87</v>
      </c>
      <c r="E10" s="30" t="s">
        <v>57</v>
      </c>
      <c r="F10" s="83"/>
      <c r="G10" s="59"/>
      <c r="H10" s="25">
        <v>0.0007791666666666667</v>
      </c>
      <c r="I10" s="63">
        <v>1</v>
      </c>
      <c r="J10" s="45">
        <f>'Pup DH 1'!I10</f>
        <v>0.000779166666666667</v>
      </c>
      <c r="K10" s="45">
        <f t="shared" si="0"/>
        <v>-0.000694444444444444</v>
      </c>
      <c r="L10" s="45"/>
      <c r="M10" s="47">
        <v>0.000694444444444444</v>
      </c>
      <c r="N10" s="43"/>
    </row>
    <row r="11" spans="2:14" ht="12.75">
      <c r="B11" s="66">
        <v>207</v>
      </c>
      <c r="C11" s="30" t="s">
        <v>88</v>
      </c>
      <c r="D11" s="14" t="s">
        <v>89</v>
      </c>
      <c r="E11" s="30" t="s">
        <v>57</v>
      </c>
      <c r="F11" s="31"/>
      <c r="G11" s="59"/>
      <c r="H11" s="25">
        <v>0.0008910879629629629</v>
      </c>
      <c r="I11" s="63">
        <v>5</v>
      </c>
      <c r="J11" s="45">
        <f>'Pup DH 1'!I11</f>
        <v>0.0008910879629629598</v>
      </c>
      <c r="K11" s="45">
        <f t="shared" si="0"/>
        <v>-0.00104166666666667</v>
      </c>
      <c r="L11" s="45"/>
      <c r="M11" s="47">
        <v>0.00104166666666667</v>
      </c>
      <c r="N11" s="43"/>
    </row>
    <row r="12" spans="2:14" ht="12.75">
      <c r="B12" s="66">
        <v>208</v>
      </c>
      <c r="C12" s="30" t="s">
        <v>90</v>
      </c>
      <c r="D12" s="14" t="s">
        <v>91</v>
      </c>
      <c r="E12" s="30" t="s">
        <v>92</v>
      </c>
      <c r="F12" s="31"/>
      <c r="G12" s="60"/>
      <c r="H12" s="25">
        <v>0.0008293981481481481</v>
      </c>
      <c r="I12" s="63">
        <v>2</v>
      </c>
      <c r="J12" s="45">
        <f>'Pup DH 1'!I12</f>
        <v>0.0008293981481481468</v>
      </c>
      <c r="K12" s="45">
        <f t="shared" si="0"/>
        <v>-0.00138888888888889</v>
      </c>
      <c r="L12" s="45"/>
      <c r="M12" s="47">
        <v>0.00138888888888889</v>
      </c>
      <c r="N12" s="43"/>
    </row>
    <row r="13" spans="2:14" ht="12.75">
      <c r="B13" s="66">
        <v>209</v>
      </c>
      <c r="C13" s="30" t="s">
        <v>134</v>
      </c>
      <c r="D13" s="14" t="s">
        <v>135</v>
      </c>
      <c r="E13" s="30" t="s">
        <v>109</v>
      </c>
      <c r="F13" s="31"/>
      <c r="G13" s="59"/>
      <c r="H13" s="25">
        <v>0.0015895833333333335</v>
      </c>
      <c r="I13" s="63">
        <v>17</v>
      </c>
      <c r="J13" s="45">
        <f>'Pup DH 1'!I13</f>
        <v>0.0015895833333333341</v>
      </c>
      <c r="K13" s="45">
        <f t="shared" si="0"/>
        <v>-0.00173611111111111</v>
      </c>
      <c r="L13" s="45"/>
      <c r="M13" s="47">
        <v>0.00173611111111111</v>
      </c>
      <c r="N13" s="43"/>
    </row>
    <row r="14" spans="2:14" ht="12.75">
      <c r="B14" s="66">
        <v>210</v>
      </c>
      <c r="C14" s="30" t="s">
        <v>140</v>
      </c>
      <c r="D14" s="14" t="s">
        <v>141</v>
      </c>
      <c r="E14" s="30" t="s">
        <v>109</v>
      </c>
      <c r="F14" s="31"/>
      <c r="G14" s="60"/>
      <c r="H14" s="25">
        <v>0.0009228009259259259</v>
      </c>
      <c r="I14" s="63">
        <v>7</v>
      </c>
      <c r="J14" s="45">
        <f>'Pup DH 1'!I14</f>
        <v>0.0009228009259259293</v>
      </c>
      <c r="K14" s="45">
        <f t="shared" si="0"/>
        <v>-0.00208333333333333</v>
      </c>
      <c r="L14" s="45"/>
      <c r="M14" s="47">
        <v>0.00208333333333333</v>
      </c>
      <c r="N14" s="43"/>
    </row>
    <row r="15" spans="2:14" ht="12.75">
      <c r="B15" s="66">
        <v>211</v>
      </c>
      <c r="C15" s="30" t="s">
        <v>142</v>
      </c>
      <c r="D15" s="14" t="s">
        <v>143</v>
      </c>
      <c r="E15" s="30" t="s">
        <v>109</v>
      </c>
      <c r="F15" s="31"/>
      <c r="G15" s="59"/>
      <c r="H15" s="25">
        <v>0.000972800925925926</v>
      </c>
      <c r="I15" s="63">
        <v>9</v>
      </c>
      <c r="J15" s="45">
        <f>'Pup DH 1'!I15</f>
        <v>0.0009728009259259212</v>
      </c>
      <c r="K15" s="45">
        <f t="shared" si="0"/>
        <v>-0.00243055555555555</v>
      </c>
      <c r="L15" s="45"/>
      <c r="M15" s="47">
        <v>0.00243055555555555</v>
      </c>
      <c r="N15" s="43"/>
    </row>
    <row r="16" spans="2:14" ht="12.75">
      <c r="B16" s="66">
        <v>212</v>
      </c>
      <c r="C16" s="30" t="s">
        <v>146</v>
      </c>
      <c r="D16" s="14" t="s">
        <v>147</v>
      </c>
      <c r="E16" s="30" t="s">
        <v>109</v>
      </c>
      <c r="F16" s="31"/>
      <c r="G16" s="60"/>
      <c r="H16" s="25">
        <v>0.0008868055555555556</v>
      </c>
      <c r="I16" s="63">
        <v>4</v>
      </c>
      <c r="J16" s="45">
        <f>'Pup DH 1'!I16</f>
        <v>0.0008868055555555534</v>
      </c>
      <c r="K16" s="45">
        <f t="shared" si="0"/>
        <v>-0.00277777777777777</v>
      </c>
      <c r="L16" s="45"/>
      <c r="M16" s="47">
        <v>0.00277777777777777</v>
      </c>
      <c r="N16" s="43"/>
    </row>
    <row r="17" spans="2:16" ht="12.75">
      <c r="B17" s="66">
        <v>213</v>
      </c>
      <c r="C17" s="30" t="s">
        <v>136</v>
      </c>
      <c r="D17" s="14" t="s">
        <v>137</v>
      </c>
      <c r="E17" s="30" t="s">
        <v>109</v>
      </c>
      <c r="F17" s="31"/>
      <c r="G17" s="59"/>
      <c r="H17" s="25">
        <v>0.001360300925925926</v>
      </c>
      <c r="I17" s="63">
        <v>14</v>
      </c>
      <c r="J17" s="45">
        <f>'Pup DH 1'!I17</f>
        <v>0.0013603009259259263</v>
      </c>
      <c r="K17" s="45">
        <f t="shared" si="0"/>
        <v>-0.00312499999999999</v>
      </c>
      <c r="L17" s="45"/>
      <c r="M17" s="47">
        <v>0.00312499999999999</v>
      </c>
      <c r="N17" s="43"/>
      <c r="O17" s="49"/>
      <c r="P17" s="43"/>
    </row>
    <row r="18" spans="2:16" ht="12.75">
      <c r="B18" s="66">
        <v>214</v>
      </c>
      <c r="C18" s="30" t="s">
        <v>138</v>
      </c>
      <c r="D18" s="14" t="s">
        <v>139</v>
      </c>
      <c r="E18" s="30" t="s">
        <v>109</v>
      </c>
      <c r="F18" s="31"/>
      <c r="G18" s="59"/>
      <c r="H18" s="25">
        <v>0.0012083333333333334</v>
      </c>
      <c r="I18" s="63">
        <v>13</v>
      </c>
      <c r="J18" s="45">
        <f>'Pup DH 1'!I18</f>
        <v>0.001208333333333336</v>
      </c>
      <c r="K18" s="45">
        <f t="shared" si="0"/>
        <v>-0.00347222222222221</v>
      </c>
      <c r="L18" s="45"/>
      <c r="M18" s="47">
        <v>0.00347222222222221</v>
      </c>
      <c r="N18" s="43"/>
      <c r="O18" s="70"/>
      <c r="P18" s="43"/>
    </row>
    <row r="19" spans="2:16" ht="12.75">
      <c r="B19" s="66">
        <v>215</v>
      </c>
      <c r="C19" s="30" t="s">
        <v>144</v>
      </c>
      <c r="D19" s="14" t="s">
        <v>145</v>
      </c>
      <c r="E19" s="30" t="s">
        <v>109</v>
      </c>
      <c r="F19" s="31"/>
      <c r="G19" s="59"/>
      <c r="H19" s="25">
        <v>0.0013763888888888888</v>
      </c>
      <c r="I19" s="63">
        <v>15</v>
      </c>
      <c r="J19" s="45">
        <f>'Pup DH 1'!I19</f>
        <v>0.0013763888888888936</v>
      </c>
      <c r="K19" s="45">
        <f t="shared" si="0"/>
        <v>-0.00381944444444443</v>
      </c>
      <c r="L19" s="45"/>
      <c r="M19" s="47">
        <v>0.00381944444444443</v>
      </c>
      <c r="N19" s="43"/>
      <c r="O19" s="49"/>
      <c r="P19" s="43"/>
    </row>
    <row r="20" spans="2:16" ht="12.75">
      <c r="B20" s="66">
        <v>216</v>
      </c>
      <c r="C20" s="30" t="s">
        <v>148</v>
      </c>
      <c r="D20" s="14" t="s">
        <v>149</v>
      </c>
      <c r="E20" s="30" t="s">
        <v>109</v>
      </c>
      <c r="F20" s="31"/>
      <c r="G20" s="60"/>
      <c r="H20" s="25">
        <v>0.0010144675925925926</v>
      </c>
      <c r="I20" s="63">
        <v>10</v>
      </c>
      <c r="J20" s="45">
        <f>'Pup DH 1'!I20</f>
        <v>0.0010144675925925894</v>
      </c>
      <c r="K20" s="45">
        <f t="shared" si="0"/>
        <v>-0.00416666666666665</v>
      </c>
      <c r="L20" s="45"/>
      <c r="M20" s="47">
        <v>0.00416666666666665</v>
      </c>
      <c r="N20" s="43"/>
      <c r="O20" s="49"/>
      <c r="P20" s="43"/>
    </row>
    <row r="21" spans="2:16" ht="12.75">
      <c r="B21" s="66">
        <v>217</v>
      </c>
      <c r="C21" s="30" t="s">
        <v>150</v>
      </c>
      <c r="D21" s="14" t="s">
        <v>151</v>
      </c>
      <c r="E21" s="30" t="s">
        <v>109</v>
      </c>
      <c r="F21" s="31"/>
      <c r="G21" s="60"/>
      <c r="H21" s="25">
        <v>0.0008615740740740741</v>
      </c>
      <c r="I21" s="63">
        <v>3</v>
      </c>
      <c r="J21" s="45">
        <f>'Pup DH 1'!I21</f>
        <v>0.0008615740740740728</v>
      </c>
      <c r="K21" s="45">
        <f t="shared" si="0"/>
        <v>-0.00451388888888887</v>
      </c>
      <c r="L21" s="45"/>
      <c r="M21" s="47">
        <v>0.00451388888888887</v>
      </c>
      <c r="N21" s="43"/>
      <c r="O21" s="49"/>
      <c r="P21" s="43"/>
    </row>
    <row r="22" spans="2:16" ht="12.75">
      <c r="B22" s="66">
        <v>218</v>
      </c>
      <c r="C22" s="30" t="s">
        <v>198</v>
      </c>
      <c r="D22" s="14" t="s">
        <v>199</v>
      </c>
      <c r="E22" s="30" t="s">
        <v>200</v>
      </c>
      <c r="F22" s="31"/>
      <c r="G22" s="59"/>
      <c r="H22" s="25">
        <v>0.0009234953703703702</v>
      </c>
      <c r="I22" s="63">
        <v>8</v>
      </c>
      <c r="J22" s="45">
        <f>'Pup DH 1'!I22</f>
        <v>0.0009234953703703705</v>
      </c>
      <c r="K22" s="45">
        <f t="shared" si="0"/>
        <v>-0.00486111111111109</v>
      </c>
      <c r="L22" s="45"/>
      <c r="M22" s="47">
        <v>0.00486111111111109</v>
      </c>
      <c r="N22" s="43"/>
      <c r="O22" s="49"/>
      <c r="P22" s="43"/>
    </row>
    <row r="23" spans="2:16" ht="12.75">
      <c r="B23" s="66">
        <v>220</v>
      </c>
      <c r="C23" s="30" t="s">
        <v>201</v>
      </c>
      <c r="D23" s="14" t="s">
        <v>85</v>
      </c>
      <c r="E23" s="30" t="s">
        <v>109</v>
      </c>
      <c r="F23" s="31"/>
      <c r="G23" s="59"/>
      <c r="H23" s="25">
        <v>0.0012078703703703702</v>
      </c>
      <c r="I23" s="63">
        <v>12</v>
      </c>
      <c r="J23" s="45">
        <f>'Pup DH 1'!I23</f>
        <v>0.001207870370370373</v>
      </c>
      <c r="K23" s="45">
        <f t="shared" si="0"/>
        <v>-0.00520833333333331</v>
      </c>
      <c r="L23" s="45"/>
      <c r="M23" s="47">
        <v>0.00520833333333331</v>
      </c>
      <c r="N23" s="43"/>
      <c r="O23" s="49"/>
      <c r="P23" s="43"/>
    </row>
    <row r="24" spans="2:16" ht="12.75">
      <c r="B24" s="66">
        <v>221</v>
      </c>
      <c r="C24" s="30" t="s">
        <v>202</v>
      </c>
      <c r="D24" s="14" t="s">
        <v>181</v>
      </c>
      <c r="E24" s="30" t="s">
        <v>109</v>
      </c>
      <c r="F24" s="31"/>
      <c r="G24" s="59"/>
      <c r="H24" s="25">
        <v>0.0010546296296296298</v>
      </c>
      <c r="I24" s="63">
        <v>11</v>
      </c>
      <c r="J24" s="45">
        <f>'Pup DH 1'!I24</f>
        <v>0.0010546296296296298</v>
      </c>
      <c r="K24" s="45">
        <f t="shared" si="0"/>
        <v>-0.00555555555555553</v>
      </c>
      <c r="L24" s="45"/>
      <c r="M24" s="47">
        <v>0.00555555555555553</v>
      </c>
      <c r="N24" s="43"/>
      <c r="O24" s="49"/>
      <c r="P24" s="43"/>
    </row>
    <row r="25" spans="2:16" ht="12.75">
      <c r="B25" s="66">
        <v>222</v>
      </c>
      <c r="C25" s="30" t="s">
        <v>203</v>
      </c>
      <c r="D25" s="14" t="s">
        <v>205</v>
      </c>
      <c r="E25" s="30" t="s">
        <v>109</v>
      </c>
      <c r="F25" s="31"/>
      <c r="G25" s="59"/>
      <c r="H25" s="25">
        <v>0.0015394675925925925</v>
      </c>
      <c r="I25" s="63">
        <v>16</v>
      </c>
      <c r="J25" s="45">
        <f>'Pup DH 1'!I25</f>
        <v>0.0015394675925925925</v>
      </c>
      <c r="K25" s="45">
        <f t="shared" si="0"/>
        <v>-0.00590277777777775</v>
      </c>
      <c r="L25" s="45"/>
      <c r="M25" s="47">
        <v>0.00590277777777775</v>
      </c>
      <c r="N25" s="43"/>
      <c r="O25" s="49"/>
      <c r="P25" s="43"/>
    </row>
    <row r="26" spans="2:16" ht="12.75">
      <c r="B26" s="66"/>
      <c r="C26" s="33"/>
      <c r="D26" s="34"/>
      <c r="E26" s="35"/>
      <c r="F26" s="36"/>
      <c r="G26" s="60"/>
      <c r="H26" s="25"/>
      <c r="I26" s="63"/>
      <c r="J26" s="45"/>
      <c r="K26" s="45"/>
      <c r="L26" s="61"/>
      <c r="M26" s="47"/>
      <c r="N26" s="43"/>
      <c r="O26" s="43"/>
      <c r="P26" s="43"/>
    </row>
    <row r="27" spans="2:14" ht="12.75">
      <c r="B27" s="66"/>
      <c r="C27" s="33"/>
      <c r="D27" s="34"/>
      <c r="E27" s="35"/>
      <c r="F27" s="36"/>
      <c r="G27" s="60"/>
      <c r="H27" s="25"/>
      <c r="I27" s="63"/>
      <c r="J27" s="45"/>
      <c r="K27" s="45"/>
      <c r="L27" s="61"/>
      <c r="M27" s="47"/>
      <c r="N27" s="43"/>
    </row>
    <row r="28" spans="2:14" ht="12.75">
      <c r="B28" s="66"/>
      <c r="C28" s="35"/>
      <c r="D28" s="34"/>
      <c r="E28" s="35"/>
      <c r="F28" s="36"/>
      <c r="G28" s="60"/>
      <c r="H28" s="25"/>
      <c r="I28" s="63"/>
      <c r="J28" s="45"/>
      <c r="K28" s="45"/>
      <c r="L28" s="61"/>
      <c r="M28" s="47"/>
      <c r="N28" s="43"/>
    </row>
    <row r="29" spans="2:14" ht="12.75">
      <c r="B29" s="66"/>
      <c r="C29" s="35"/>
      <c r="D29" s="34"/>
      <c r="E29" s="35"/>
      <c r="F29" s="36"/>
      <c r="G29" s="60"/>
      <c r="H29" s="25"/>
      <c r="I29" s="63"/>
      <c r="J29" s="45"/>
      <c r="K29" s="45"/>
      <c r="L29" s="61"/>
      <c r="M29" s="47"/>
      <c r="N29" s="43"/>
    </row>
    <row r="30" spans="2:14" ht="12.75">
      <c r="B30" s="113" t="s">
        <v>159</v>
      </c>
      <c r="C30" s="111"/>
      <c r="D30" s="111"/>
      <c r="E30" s="111"/>
      <c r="F30" s="112"/>
      <c r="G30" s="60"/>
      <c r="H30" s="62"/>
      <c r="I30" s="62"/>
      <c r="J30" s="45"/>
      <c r="K30" s="45"/>
      <c r="L30" s="61"/>
      <c r="M30" s="47"/>
      <c r="N30" s="43"/>
    </row>
    <row r="31" spans="2:14" ht="12.75">
      <c r="B31" s="74"/>
      <c r="C31" s="14"/>
      <c r="D31" s="14"/>
      <c r="E31" s="14"/>
      <c r="F31" s="15"/>
      <c r="G31" s="60"/>
      <c r="H31" s="62"/>
      <c r="I31" s="62"/>
      <c r="J31" s="45"/>
      <c r="K31" s="45"/>
      <c r="L31" s="61"/>
      <c r="M31" s="47"/>
      <c r="N31" s="43"/>
    </row>
    <row r="32" spans="2:14" ht="12.75">
      <c r="B32" s="74"/>
      <c r="C32" s="14"/>
      <c r="D32" s="14"/>
      <c r="E32" s="14"/>
      <c r="F32" s="15"/>
      <c r="G32" s="60"/>
      <c r="H32" s="62"/>
      <c r="I32" s="62"/>
      <c r="J32" s="45"/>
      <c r="K32" s="45"/>
      <c r="L32" s="61"/>
      <c r="M32" s="47"/>
      <c r="N32" s="43"/>
    </row>
    <row r="33" spans="2:14" ht="12.75">
      <c r="B33" s="66"/>
      <c r="C33" s="32"/>
      <c r="D33" s="14"/>
      <c r="E33" s="30"/>
      <c r="F33" s="31"/>
      <c r="G33" s="60"/>
      <c r="H33" s="25"/>
      <c r="I33" s="62"/>
      <c r="J33" s="45"/>
      <c r="K33" s="45"/>
      <c r="L33" s="61"/>
      <c r="M33" s="47"/>
      <c r="N33" s="43"/>
    </row>
    <row r="34" spans="2:14" ht="12.75">
      <c r="B34" s="66"/>
      <c r="C34" s="32"/>
      <c r="D34" s="14"/>
      <c r="E34" s="30"/>
      <c r="F34" s="31"/>
      <c r="G34" s="60"/>
      <c r="H34" s="25"/>
      <c r="I34" s="62"/>
      <c r="J34" s="45"/>
      <c r="K34" s="45"/>
      <c r="L34" s="61"/>
      <c r="M34" s="47"/>
      <c r="N34" s="43"/>
    </row>
    <row r="35" spans="2:14" ht="12.75">
      <c r="B35" s="66"/>
      <c r="C35" s="30"/>
      <c r="D35" s="14"/>
      <c r="E35" s="30"/>
      <c r="F35" s="31"/>
      <c r="G35" s="60"/>
      <c r="H35" s="25"/>
      <c r="I35" s="62"/>
      <c r="J35" s="45"/>
      <c r="K35" s="45"/>
      <c r="L35" s="61"/>
      <c r="M35" s="47"/>
      <c r="N35" s="43"/>
    </row>
    <row r="36" spans="2:14" ht="12.75">
      <c r="B36" s="66"/>
      <c r="C36" s="30"/>
      <c r="D36" s="14"/>
      <c r="E36" s="30"/>
      <c r="F36" s="31"/>
      <c r="G36" s="60"/>
      <c r="H36" s="25"/>
      <c r="I36" s="62"/>
      <c r="J36" s="45"/>
      <c r="K36" s="45"/>
      <c r="L36" s="61"/>
      <c r="M36" s="47"/>
      <c r="N36" s="43"/>
    </row>
    <row r="37" spans="2:14" ht="12.75">
      <c r="B37" s="66"/>
      <c r="C37" s="35"/>
      <c r="D37" s="34"/>
      <c r="E37" s="35"/>
      <c r="F37" s="36"/>
      <c r="G37" s="60"/>
      <c r="H37" s="25"/>
      <c r="I37" s="62"/>
      <c r="J37" s="45"/>
      <c r="K37" s="45"/>
      <c r="L37" s="61"/>
      <c r="M37" s="47"/>
      <c r="N37" s="43"/>
    </row>
    <row r="38" spans="2:14" ht="12.75">
      <c r="B38" s="66"/>
      <c r="C38" s="30"/>
      <c r="D38" s="14"/>
      <c r="E38" s="30"/>
      <c r="F38" s="31"/>
      <c r="G38" s="60"/>
      <c r="H38" s="25"/>
      <c r="I38" s="62"/>
      <c r="J38" s="45"/>
      <c r="K38" s="45"/>
      <c r="L38" s="61"/>
      <c r="M38" s="47"/>
      <c r="N38" s="43"/>
    </row>
    <row r="39" spans="2:14" ht="13.5" thickBot="1">
      <c r="B39" s="67"/>
      <c r="C39" s="38"/>
      <c r="D39" s="16"/>
      <c r="E39" s="16"/>
      <c r="F39" s="39"/>
      <c r="G39" s="60"/>
      <c r="H39" s="69"/>
      <c r="I39" s="69"/>
      <c r="J39" s="45"/>
      <c r="K39" s="45"/>
      <c r="L39" s="61"/>
      <c r="M39" s="80"/>
      <c r="N39" s="43"/>
    </row>
    <row r="40" spans="8:13" ht="12.75">
      <c r="H40" s="58"/>
      <c r="I40" s="58"/>
      <c r="J40" s="58"/>
      <c r="K40" s="58"/>
      <c r="L40" s="58"/>
      <c r="M40" s="58"/>
    </row>
  </sheetData>
  <mergeCells count="2">
    <mergeCell ref="B2:J2"/>
    <mergeCell ref="B30:F30"/>
  </mergeCells>
  <printOptions/>
  <pageMargins left="0.12" right="0.55" top="0.43" bottom="0.37" header="0.4921259845" footer="0.4921259845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7">
      <selection activeCell="B2" sqref="B2"/>
    </sheetView>
  </sheetViews>
  <sheetFormatPr defaultColWidth="11.421875" defaultRowHeight="12.75"/>
  <cols>
    <col min="1" max="2" width="11.421875" style="1" customWidth="1"/>
  </cols>
  <sheetData>
    <row r="1" spans="1:2" ht="12.75">
      <c r="A1" s="1" t="s">
        <v>11</v>
      </c>
      <c r="B1" s="1" t="s">
        <v>12</v>
      </c>
    </row>
    <row r="2" spans="1:2" ht="12.75">
      <c r="A2" s="1">
        <v>1</v>
      </c>
      <c r="B2" s="1">
        <v>100</v>
      </c>
    </row>
    <row r="3" spans="1:2" ht="12.75">
      <c r="A3" s="1">
        <v>2</v>
      </c>
      <c r="B3" s="1">
        <v>90</v>
      </c>
    </row>
    <row r="4" spans="1:2" ht="12.75">
      <c r="A4" s="1">
        <v>3</v>
      </c>
      <c r="B4" s="1">
        <v>82</v>
      </c>
    </row>
    <row r="5" spans="1:2" ht="12.75">
      <c r="A5" s="1">
        <v>4</v>
      </c>
      <c r="B5" s="1">
        <v>76</v>
      </c>
    </row>
    <row r="6" spans="1:2" ht="12.75">
      <c r="A6" s="1">
        <v>5</v>
      </c>
      <c r="B6" s="1">
        <v>72</v>
      </c>
    </row>
    <row r="7" spans="1:2" ht="12.75">
      <c r="A7" s="1">
        <v>6</v>
      </c>
      <c r="B7" s="1">
        <v>68</v>
      </c>
    </row>
    <row r="8" spans="1:2" ht="12.75">
      <c r="A8" s="1">
        <v>7</v>
      </c>
      <c r="B8" s="1">
        <v>64</v>
      </c>
    </row>
    <row r="9" spans="1:2" ht="12.75">
      <c r="A9" s="1">
        <v>8</v>
      </c>
      <c r="B9" s="1">
        <v>60</v>
      </c>
    </row>
    <row r="10" spans="1:2" ht="12.75">
      <c r="A10" s="1">
        <v>9</v>
      </c>
      <c r="B10" s="1">
        <v>57</v>
      </c>
    </row>
    <row r="11" spans="1:2" ht="12.75">
      <c r="A11" s="1">
        <v>10</v>
      </c>
      <c r="B11" s="1">
        <v>54</v>
      </c>
    </row>
    <row r="12" spans="1:2" ht="12.75">
      <c r="A12" s="1">
        <v>11</v>
      </c>
      <c r="B12" s="1">
        <v>51</v>
      </c>
    </row>
    <row r="13" spans="1:2" ht="12.75">
      <c r="A13" s="1">
        <v>12</v>
      </c>
      <c r="B13" s="1">
        <v>48</v>
      </c>
    </row>
    <row r="14" spans="1:2" ht="12.75">
      <c r="A14" s="1">
        <v>13</v>
      </c>
      <c r="B14" s="1">
        <v>46</v>
      </c>
    </row>
    <row r="15" spans="1:2" ht="12.75">
      <c r="A15" s="1">
        <v>14</v>
      </c>
      <c r="B15" s="1">
        <v>44</v>
      </c>
    </row>
    <row r="16" spans="1:2" ht="12.75">
      <c r="A16" s="1">
        <v>15</v>
      </c>
      <c r="B16" s="1">
        <v>42</v>
      </c>
    </row>
    <row r="17" spans="1:2" ht="12.75">
      <c r="A17" s="1">
        <v>16</v>
      </c>
      <c r="B17" s="1">
        <v>40</v>
      </c>
    </row>
    <row r="18" spans="1:2" ht="12.75">
      <c r="A18" s="1">
        <v>17</v>
      </c>
      <c r="B18" s="1">
        <v>38</v>
      </c>
    </row>
    <row r="19" spans="1:2" ht="12.75">
      <c r="A19" s="1">
        <v>18</v>
      </c>
      <c r="B19" s="1">
        <v>36</v>
      </c>
    </row>
    <row r="20" spans="1:2" ht="12.75">
      <c r="A20" s="1">
        <v>19</v>
      </c>
      <c r="B20" s="1">
        <v>34</v>
      </c>
    </row>
    <row r="21" spans="1:2" ht="12.75">
      <c r="A21" s="1">
        <v>20</v>
      </c>
      <c r="B21" s="1">
        <v>32</v>
      </c>
    </row>
    <row r="22" spans="1:2" ht="12.75">
      <c r="A22" s="1">
        <v>21</v>
      </c>
      <c r="B22" s="1">
        <v>30</v>
      </c>
    </row>
    <row r="23" spans="1:2" ht="12.75">
      <c r="A23" s="1">
        <v>22</v>
      </c>
      <c r="B23" s="1">
        <v>29</v>
      </c>
    </row>
    <row r="24" spans="1:2" ht="12.75">
      <c r="A24" s="1">
        <v>23</v>
      </c>
      <c r="B24" s="1">
        <v>28</v>
      </c>
    </row>
    <row r="25" spans="1:2" ht="12.75">
      <c r="A25" s="1">
        <v>24</v>
      </c>
      <c r="B25" s="1">
        <v>27</v>
      </c>
    </row>
    <row r="26" spans="1:2" ht="12.75">
      <c r="A26" s="1">
        <v>25</v>
      </c>
      <c r="B26" s="1">
        <v>26</v>
      </c>
    </row>
    <row r="27" spans="1:2" ht="12.75">
      <c r="A27" s="1">
        <v>26</v>
      </c>
      <c r="B27" s="1">
        <v>25</v>
      </c>
    </row>
    <row r="28" spans="1:2" ht="12.75">
      <c r="A28" s="1">
        <v>27</v>
      </c>
      <c r="B28" s="1">
        <v>24</v>
      </c>
    </row>
    <row r="29" spans="1:2" ht="12.75">
      <c r="A29" s="1">
        <v>28</v>
      </c>
      <c r="B29" s="1">
        <v>23</v>
      </c>
    </row>
    <row r="30" spans="1:2" ht="12.75">
      <c r="A30" s="1">
        <v>29</v>
      </c>
      <c r="B30" s="1">
        <v>22</v>
      </c>
    </row>
    <row r="31" spans="1:2" ht="12.75">
      <c r="A31" s="1">
        <v>30</v>
      </c>
      <c r="B31" s="1">
        <v>21</v>
      </c>
    </row>
    <row r="32" spans="1:2" ht="12.75">
      <c r="A32" s="1">
        <v>31</v>
      </c>
      <c r="B32" s="1">
        <v>20</v>
      </c>
    </row>
    <row r="33" spans="1:2" ht="12.75">
      <c r="A33" s="1">
        <v>32</v>
      </c>
      <c r="B33" s="1">
        <v>19</v>
      </c>
    </row>
    <row r="34" spans="1:2" ht="12.75">
      <c r="A34" s="1">
        <v>33</v>
      </c>
      <c r="B34" s="1">
        <v>18</v>
      </c>
    </row>
    <row r="35" spans="1:2" ht="12.75">
      <c r="A35" s="1">
        <v>34</v>
      </c>
      <c r="B35" s="1">
        <v>17</v>
      </c>
    </row>
    <row r="36" spans="1:2" ht="12.75">
      <c r="A36" s="1">
        <v>35</v>
      </c>
      <c r="B36" s="1">
        <v>16</v>
      </c>
    </row>
    <row r="37" spans="1:2" ht="12.75">
      <c r="A37" s="1">
        <v>36</v>
      </c>
      <c r="B37" s="1">
        <v>15</v>
      </c>
    </row>
    <row r="38" spans="1:2" ht="12.75">
      <c r="A38" s="1">
        <v>37</v>
      </c>
      <c r="B38" s="1">
        <v>14</v>
      </c>
    </row>
    <row r="39" spans="1:2" ht="12.75">
      <c r="A39" s="1">
        <v>38</v>
      </c>
      <c r="B39" s="1">
        <v>13</v>
      </c>
    </row>
    <row r="40" spans="1:2" ht="12.75">
      <c r="A40" s="1">
        <v>39</v>
      </c>
      <c r="B40" s="1">
        <v>12</v>
      </c>
    </row>
    <row r="41" spans="1:2" ht="12.75">
      <c r="A41" s="1">
        <v>40</v>
      </c>
      <c r="B41" s="1">
        <v>11</v>
      </c>
    </row>
    <row r="42" spans="1:2" ht="12.75">
      <c r="A42" s="1">
        <v>41</v>
      </c>
      <c r="B42" s="1">
        <v>10</v>
      </c>
    </row>
    <row r="43" spans="1:2" ht="12.75">
      <c r="A43" s="1">
        <v>42</v>
      </c>
      <c r="B43" s="1">
        <v>9</v>
      </c>
    </row>
    <row r="44" spans="1:2" ht="12.75">
      <c r="A44" s="1">
        <v>43</v>
      </c>
      <c r="B44" s="1">
        <v>8</v>
      </c>
    </row>
    <row r="45" spans="1:2" ht="12.75">
      <c r="A45" s="1">
        <v>44</v>
      </c>
      <c r="B45" s="1">
        <v>7</v>
      </c>
    </row>
    <row r="46" spans="1:2" ht="12.75">
      <c r="A46" s="1">
        <v>45</v>
      </c>
      <c r="B46" s="1">
        <v>6</v>
      </c>
    </row>
    <row r="47" spans="1:2" ht="12.75">
      <c r="A47" s="1">
        <v>46</v>
      </c>
      <c r="B47" s="1">
        <v>5</v>
      </c>
    </row>
    <row r="48" spans="1:2" ht="12.75">
      <c r="A48" s="1">
        <v>47</v>
      </c>
      <c r="B48" s="1">
        <v>4</v>
      </c>
    </row>
    <row r="49" spans="1:2" ht="12.75">
      <c r="A49" s="1">
        <v>48</v>
      </c>
      <c r="B49" s="1">
        <v>3</v>
      </c>
    </row>
    <row r="50" spans="1:2" ht="12.75">
      <c r="A50" s="1">
        <v>49</v>
      </c>
      <c r="B50" s="1">
        <v>2</v>
      </c>
    </row>
    <row r="51" spans="1:2" ht="12.75">
      <c r="A51" s="1">
        <v>50</v>
      </c>
      <c r="B51" s="1">
        <v>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31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5.7109375" style="0" customWidth="1"/>
    <col min="2" max="2" width="6.140625" style="0" customWidth="1"/>
    <col min="3" max="4" width="14.7109375" style="0" customWidth="1"/>
    <col min="5" max="5" width="17.7109375" style="0" customWidth="1"/>
    <col min="6" max="6" width="12.7109375" style="0" customWidth="1"/>
    <col min="7" max="7" width="1.7109375" style="0" customWidth="1"/>
    <col min="8" max="8" width="10.7109375" style="1" customWidth="1"/>
    <col min="9" max="9" width="6.7109375" style="1" customWidth="1"/>
    <col min="10" max="10" width="5.7109375" style="1" customWidth="1"/>
    <col min="11" max="12" width="6.7109375" style="1" customWidth="1"/>
    <col min="13" max="13" width="1.7109375" style="1" customWidth="1"/>
    <col min="14" max="14" width="10.7109375" style="1" customWidth="1"/>
    <col min="15" max="15" width="5.7109375" style="1" customWidth="1"/>
    <col min="16" max="17" width="6.7109375" style="1" customWidth="1"/>
    <col min="18" max="18" width="1.7109375" style="1" customWidth="1"/>
    <col min="19" max="19" width="12.28125" style="1" customWidth="1"/>
    <col min="20" max="20" width="10.7109375" style="1" customWidth="1"/>
  </cols>
  <sheetData>
    <row r="1" spans="8:20" ht="12.75">
      <c r="H1"/>
      <c r="I1"/>
      <c r="J1"/>
      <c r="K1"/>
      <c r="L1"/>
      <c r="M1"/>
      <c r="N1"/>
      <c r="O1"/>
      <c r="P1"/>
      <c r="Q1"/>
      <c r="R1"/>
      <c r="S1"/>
      <c r="T1"/>
    </row>
    <row r="2" spans="1:20" ht="18">
      <c r="A2" s="109" t="s">
        <v>52</v>
      </c>
      <c r="B2" s="109"/>
      <c r="C2" s="109"/>
      <c r="D2" s="109"/>
      <c r="E2" s="109"/>
      <c r="F2" s="109"/>
      <c r="G2" s="109"/>
      <c r="H2" s="109"/>
      <c r="I2" s="109"/>
      <c r="J2" s="109"/>
      <c r="K2"/>
      <c r="L2"/>
      <c r="M2"/>
      <c r="N2"/>
      <c r="O2"/>
      <c r="P2"/>
      <c r="Q2"/>
      <c r="R2"/>
      <c r="S2"/>
      <c r="T2"/>
    </row>
    <row r="3" spans="8:20" ht="12.75">
      <c r="H3"/>
      <c r="I3"/>
      <c r="J3"/>
      <c r="K3"/>
      <c r="L3"/>
      <c r="M3"/>
      <c r="N3"/>
      <c r="O3"/>
      <c r="P3"/>
      <c r="Q3"/>
      <c r="R3"/>
      <c r="S3"/>
      <c r="T3"/>
    </row>
    <row r="4" spans="1:20" ht="12.75">
      <c r="A4" s="110" t="s">
        <v>38</v>
      </c>
      <c r="B4" s="110"/>
      <c r="C4" s="110"/>
      <c r="D4" s="110"/>
      <c r="E4" s="110"/>
      <c r="F4" s="110"/>
      <c r="G4" s="110"/>
      <c r="H4" s="110"/>
      <c r="I4" s="110"/>
      <c r="J4" s="110"/>
      <c r="K4"/>
      <c r="L4"/>
      <c r="M4"/>
      <c r="N4"/>
      <c r="O4"/>
      <c r="P4"/>
      <c r="Q4"/>
      <c r="R4"/>
      <c r="S4"/>
      <c r="T4"/>
    </row>
    <row r="5" spans="8:20" ht="13.5" thickBot="1">
      <c r="H5"/>
      <c r="I5"/>
      <c r="J5"/>
      <c r="K5"/>
      <c r="L5"/>
      <c r="M5"/>
      <c r="N5"/>
      <c r="O5"/>
      <c r="P5"/>
      <c r="Q5"/>
      <c r="R5"/>
      <c r="S5"/>
      <c r="T5"/>
    </row>
    <row r="6" spans="1:20" s="6" customFormat="1" ht="13.5" thickBot="1">
      <c r="A6" s="3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5" t="s">
        <v>5</v>
      </c>
      <c r="H6" s="3" t="s">
        <v>6</v>
      </c>
      <c r="I6" s="41" t="s">
        <v>12</v>
      </c>
      <c r="J6" s="4" t="s">
        <v>0</v>
      </c>
      <c r="K6" s="4" t="s">
        <v>7</v>
      </c>
      <c r="L6" s="5" t="s">
        <v>8</v>
      </c>
      <c r="M6" s="64"/>
      <c r="N6" s="3" t="s">
        <v>6</v>
      </c>
      <c r="O6" s="4" t="s">
        <v>0</v>
      </c>
      <c r="P6" s="4" t="s">
        <v>7</v>
      </c>
      <c r="Q6" s="5" t="s">
        <v>8</v>
      </c>
      <c r="S6" s="3" t="s">
        <v>9</v>
      </c>
      <c r="T6" s="5" t="s">
        <v>10</v>
      </c>
    </row>
    <row r="7" spans="1:20" ht="11.25" customHeight="1" thickBot="1">
      <c r="A7" s="12"/>
      <c r="B7" s="12"/>
      <c r="C7" s="12"/>
      <c r="D7" s="12"/>
      <c r="E7" s="12"/>
      <c r="F7" s="12"/>
      <c r="H7" s="13"/>
      <c r="I7" s="13"/>
      <c r="J7" s="13"/>
      <c r="K7" s="13"/>
      <c r="L7" s="13"/>
      <c r="N7" s="13"/>
      <c r="O7" s="13"/>
      <c r="P7" s="13"/>
      <c r="Q7" s="13"/>
      <c r="S7" s="13"/>
      <c r="T7" s="13"/>
    </row>
    <row r="8" spans="1:20" ht="12.75">
      <c r="A8" s="79">
        <v>1</v>
      </c>
      <c r="B8" s="76">
        <v>103</v>
      </c>
      <c r="C8" s="27" t="s">
        <v>112</v>
      </c>
      <c r="D8" s="28" t="s">
        <v>163</v>
      </c>
      <c r="E8" s="27" t="s">
        <v>109</v>
      </c>
      <c r="F8" s="82"/>
      <c r="H8" s="72">
        <v>0.0005346064814814815</v>
      </c>
      <c r="I8" s="73">
        <v>15</v>
      </c>
      <c r="J8" s="71">
        <v>1</v>
      </c>
      <c r="K8" s="18">
        <f>VLOOKUP(J8,POINTS!$A$2:POINTS!$B$51,2)</f>
        <v>100</v>
      </c>
      <c r="L8" s="10">
        <v>10</v>
      </c>
      <c r="M8" s="81"/>
      <c r="N8" s="25">
        <v>0.000922337962962963</v>
      </c>
      <c r="O8" s="63">
        <v>1</v>
      </c>
      <c r="P8" s="19">
        <f>VLOOKUP(O8,POINTS!$A$2:POINTS!$B$51,2)</f>
        <v>100</v>
      </c>
      <c r="Q8" s="10">
        <v>10</v>
      </c>
      <c r="S8" s="23">
        <f aca="true" t="shared" si="0" ref="S8:S14">SUM(H8,N8)</f>
        <v>0.0014569444444444445</v>
      </c>
      <c r="T8" s="10">
        <f aca="true" t="shared" si="1" ref="T8:T14">K8+L8+P8+Q8</f>
        <v>220</v>
      </c>
    </row>
    <row r="9" spans="1:20" ht="12.75">
      <c r="A9" s="7">
        <v>2</v>
      </c>
      <c r="B9" s="76">
        <v>107</v>
      </c>
      <c r="C9" s="30" t="s">
        <v>167</v>
      </c>
      <c r="D9" s="14" t="s">
        <v>168</v>
      </c>
      <c r="E9" s="30" t="s">
        <v>169</v>
      </c>
      <c r="F9" s="83"/>
      <c r="H9" s="72">
        <v>0.0007472222222222224</v>
      </c>
      <c r="I9" s="73">
        <v>8</v>
      </c>
      <c r="J9" s="9">
        <v>2</v>
      </c>
      <c r="K9" s="19">
        <f>VLOOKUP(J9,POINTS!$A$2:POINTS!$B$51,2)</f>
        <v>90</v>
      </c>
      <c r="L9" s="10">
        <v>10</v>
      </c>
      <c r="M9" s="81"/>
      <c r="N9" s="25">
        <v>0.0010554398148148148</v>
      </c>
      <c r="O9" s="63">
        <v>2</v>
      </c>
      <c r="P9" s="19">
        <f>VLOOKUP(O9,POINTS!$A$2:POINTS!$B$51,2)</f>
        <v>90</v>
      </c>
      <c r="Q9" s="10">
        <v>10</v>
      </c>
      <c r="S9" s="23">
        <f t="shared" si="0"/>
        <v>0.001802662037037037</v>
      </c>
      <c r="T9" s="10">
        <f t="shared" si="1"/>
        <v>200</v>
      </c>
    </row>
    <row r="10" spans="1:20" ht="12.75">
      <c r="A10" s="7">
        <v>3</v>
      </c>
      <c r="B10" s="76">
        <v>98</v>
      </c>
      <c r="C10" s="30" t="s">
        <v>95</v>
      </c>
      <c r="D10" s="14" t="s">
        <v>96</v>
      </c>
      <c r="E10" s="30" t="s">
        <v>97</v>
      </c>
      <c r="F10" s="83"/>
      <c r="H10" s="72">
        <v>0.001346875</v>
      </c>
      <c r="I10" s="73">
        <v>7</v>
      </c>
      <c r="J10" s="9">
        <v>3</v>
      </c>
      <c r="K10" s="19">
        <f>VLOOKUP(J10,POINTS!$A$2:POINTS!$B$51,2)</f>
        <v>82</v>
      </c>
      <c r="L10" s="10">
        <v>10</v>
      </c>
      <c r="M10" s="81"/>
      <c r="N10" s="25">
        <v>0.001092013888888889</v>
      </c>
      <c r="O10" s="63">
        <v>3</v>
      </c>
      <c r="P10" s="19">
        <f>VLOOKUP(O10,POINTS!$A$2:POINTS!$B$51,2)</f>
        <v>82</v>
      </c>
      <c r="Q10" s="10">
        <v>10</v>
      </c>
      <c r="S10" s="23">
        <f t="shared" si="0"/>
        <v>0.002438888888888889</v>
      </c>
      <c r="T10" s="10">
        <f t="shared" si="1"/>
        <v>184</v>
      </c>
    </row>
    <row r="11" spans="1:20" ht="12.75">
      <c r="A11" s="7">
        <v>4</v>
      </c>
      <c r="B11" s="76">
        <v>97</v>
      </c>
      <c r="C11" s="30" t="s">
        <v>55</v>
      </c>
      <c r="D11" s="14" t="s">
        <v>56</v>
      </c>
      <c r="E11" s="30" t="s">
        <v>57</v>
      </c>
      <c r="F11" s="31"/>
      <c r="H11" s="72">
        <v>0.001588888888888889</v>
      </c>
      <c r="I11" s="73">
        <v>4</v>
      </c>
      <c r="J11" s="9">
        <v>4</v>
      </c>
      <c r="K11" s="19">
        <f>VLOOKUP(J11,POINTS!$A$2:POINTS!$B$51,2)</f>
        <v>76</v>
      </c>
      <c r="L11" s="10">
        <v>10</v>
      </c>
      <c r="M11" s="81"/>
      <c r="N11" s="25">
        <v>0.0011024305555555555</v>
      </c>
      <c r="O11" s="63">
        <v>5</v>
      </c>
      <c r="P11" s="19">
        <f>VLOOKUP(O11,POINTS!$A$2:POINTS!$B$51,2)</f>
        <v>72</v>
      </c>
      <c r="Q11" s="10">
        <v>10</v>
      </c>
      <c r="S11" s="23">
        <f t="shared" si="0"/>
        <v>0.0026913194444444445</v>
      </c>
      <c r="T11" s="10">
        <f t="shared" si="1"/>
        <v>168</v>
      </c>
    </row>
    <row r="12" spans="1:20" ht="12.75">
      <c r="A12" s="7">
        <v>5</v>
      </c>
      <c r="B12" s="76">
        <v>106</v>
      </c>
      <c r="C12" s="30" t="s">
        <v>166</v>
      </c>
      <c r="D12" s="14" t="s">
        <v>103</v>
      </c>
      <c r="E12" s="30" t="s">
        <v>109</v>
      </c>
      <c r="F12" s="31"/>
      <c r="H12" s="72">
        <v>0.0009349537037037038</v>
      </c>
      <c r="I12" s="73">
        <v>0</v>
      </c>
      <c r="J12" s="9">
        <v>7</v>
      </c>
      <c r="K12" s="19">
        <f>VLOOKUP(J12,POINTS!$A$2:POINTS!$B$51,2)</f>
        <v>64</v>
      </c>
      <c r="L12" s="10">
        <v>10</v>
      </c>
      <c r="M12" s="81"/>
      <c r="N12" s="25">
        <v>0.0010967592592592593</v>
      </c>
      <c r="O12" s="63">
        <v>4</v>
      </c>
      <c r="P12" s="19">
        <f>VLOOKUP(O12,POINTS!$A$2:POINTS!$B$51,2)</f>
        <v>76</v>
      </c>
      <c r="Q12" s="10">
        <v>10</v>
      </c>
      <c r="S12" s="23">
        <f t="shared" si="0"/>
        <v>0.002031712962962963</v>
      </c>
      <c r="T12" s="10">
        <f t="shared" si="1"/>
        <v>160</v>
      </c>
    </row>
    <row r="13" spans="1:20" ht="12.75">
      <c r="A13" s="7">
        <v>6</v>
      </c>
      <c r="B13" s="76">
        <v>104</v>
      </c>
      <c r="C13" s="30" t="s">
        <v>164</v>
      </c>
      <c r="D13" s="14" t="s">
        <v>165</v>
      </c>
      <c r="E13" s="30" t="s">
        <v>109</v>
      </c>
      <c r="F13" s="31"/>
      <c r="H13" s="72">
        <v>0.001047800925925926</v>
      </c>
      <c r="I13" s="73">
        <v>3</v>
      </c>
      <c r="J13" s="9">
        <v>5</v>
      </c>
      <c r="K13" s="19">
        <f>VLOOKUP(J13,POINTS!$A$2:POINTS!$B$51,2)</f>
        <v>72</v>
      </c>
      <c r="L13" s="10">
        <v>10</v>
      </c>
      <c r="M13" s="81"/>
      <c r="N13" s="25">
        <v>0.0011675925925925927</v>
      </c>
      <c r="O13" s="63">
        <v>7</v>
      </c>
      <c r="P13" s="19">
        <f>VLOOKUP(O13,POINTS!$A$2:POINTS!$B$51,2)</f>
        <v>64</v>
      </c>
      <c r="Q13" s="10">
        <v>10</v>
      </c>
      <c r="S13" s="23">
        <f t="shared" si="0"/>
        <v>0.0022153935185185184</v>
      </c>
      <c r="T13" s="10">
        <f t="shared" si="1"/>
        <v>156</v>
      </c>
    </row>
    <row r="14" spans="1:20" ht="12.75">
      <c r="A14" s="7">
        <v>7</v>
      </c>
      <c r="B14" s="76">
        <v>96</v>
      </c>
      <c r="C14" s="30" t="s">
        <v>53</v>
      </c>
      <c r="D14" s="14" t="s">
        <v>54</v>
      </c>
      <c r="E14" s="30" t="s">
        <v>57</v>
      </c>
      <c r="F14" s="31"/>
      <c r="H14" s="72">
        <v>0.001627662037037037</v>
      </c>
      <c r="I14" s="73">
        <v>3</v>
      </c>
      <c r="J14" s="9">
        <v>6</v>
      </c>
      <c r="K14" s="19">
        <f>VLOOKUP(J14,POINTS!$A$2:POINTS!$B$51,2)</f>
        <v>68</v>
      </c>
      <c r="L14" s="10">
        <v>10</v>
      </c>
      <c r="M14" s="81"/>
      <c r="N14" s="25">
        <v>0.0011067129629629628</v>
      </c>
      <c r="O14" s="63">
        <v>6</v>
      </c>
      <c r="P14" s="19">
        <f>VLOOKUP(O14,POINTS!$A$2:POINTS!$B$51,2)</f>
        <v>68</v>
      </c>
      <c r="Q14" s="10">
        <v>10</v>
      </c>
      <c r="S14" s="23">
        <f t="shared" si="0"/>
        <v>0.002734375</v>
      </c>
      <c r="T14" s="10">
        <f t="shared" si="1"/>
        <v>156</v>
      </c>
    </row>
    <row r="15" spans="1:20" ht="12.75">
      <c r="A15" s="7"/>
      <c r="B15" s="76"/>
      <c r="C15" s="35"/>
      <c r="D15" s="34"/>
      <c r="E15" s="35"/>
      <c r="F15" s="36"/>
      <c r="H15" s="21"/>
      <c r="I15" s="37"/>
      <c r="J15" s="9"/>
      <c r="K15" s="19"/>
      <c r="L15" s="10"/>
      <c r="M15" s="81"/>
      <c r="N15" s="25"/>
      <c r="O15" s="63"/>
      <c r="P15" s="19"/>
      <c r="Q15" s="10"/>
      <c r="S15" s="23"/>
      <c r="T15" s="10"/>
    </row>
    <row r="16" spans="1:20" ht="12.75">
      <c r="A16" s="7"/>
      <c r="B16" s="76"/>
      <c r="C16" s="35"/>
      <c r="D16" s="34"/>
      <c r="E16" s="35"/>
      <c r="F16" s="36"/>
      <c r="H16" s="21"/>
      <c r="I16" s="37"/>
      <c r="J16" s="9"/>
      <c r="K16" s="19"/>
      <c r="L16" s="10"/>
      <c r="M16" s="81"/>
      <c r="N16" s="25"/>
      <c r="O16" s="63"/>
      <c r="P16" s="19"/>
      <c r="Q16" s="10"/>
      <c r="S16" s="23"/>
      <c r="T16" s="10"/>
    </row>
    <row r="17" spans="1:20" ht="12.75">
      <c r="A17" s="7"/>
      <c r="B17" s="111" t="s">
        <v>46</v>
      </c>
      <c r="C17" s="111"/>
      <c r="D17" s="111"/>
      <c r="E17" s="111"/>
      <c r="F17" s="112"/>
      <c r="H17" s="21"/>
      <c r="I17" s="25"/>
      <c r="J17" s="9"/>
      <c r="K17" s="19"/>
      <c r="L17" s="10"/>
      <c r="M17" s="81"/>
      <c r="N17" s="25"/>
      <c r="O17" s="9"/>
      <c r="P17" s="19"/>
      <c r="Q17" s="10"/>
      <c r="S17" s="23"/>
      <c r="T17" s="10"/>
    </row>
    <row r="18" spans="1:20" ht="12.75">
      <c r="A18" s="7"/>
      <c r="B18" s="77"/>
      <c r="C18" s="14"/>
      <c r="D18" s="14"/>
      <c r="E18" s="14"/>
      <c r="F18" s="15"/>
      <c r="H18" s="21"/>
      <c r="I18" s="25"/>
      <c r="J18" s="9"/>
      <c r="K18" s="19"/>
      <c r="L18" s="10"/>
      <c r="M18" s="81"/>
      <c r="N18" s="25"/>
      <c r="O18" s="9"/>
      <c r="P18" s="19"/>
      <c r="Q18" s="10"/>
      <c r="S18" s="23"/>
      <c r="T18" s="10"/>
    </row>
    <row r="19" spans="1:20" ht="12.75">
      <c r="A19" s="7"/>
      <c r="B19" s="77"/>
      <c r="C19" s="14"/>
      <c r="D19" s="14"/>
      <c r="E19" s="14"/>
      <c r="F19" s="15"/>
      <c r="H19" s="21"/>
      <c r="I19" s="25"/>
      <c r="J19" s="9"/>
      <c r="K19" s="19"/>
      <c r="L19" s="10"/>
      <c r="M19" s="81"/>
      <c r="N19" s="25"/>
      <c r="O19" s="9"/>
      <c r="P19" s="19"/>
      <c r="Q19" s="10"/>
      <c r="S19" s="23"/>
      <c r="T19" s="10"/>
    </row>
    <row r="20" spans="1:20" ht="12.75">
      <c r="A20" s="7">
        <v>1</v>
      </c>
      <c r="B20" s="76">
        <v>123</v>
      </c>
      <c r="C20" s="32"/>
      <c r="D20" s="14"/>
      <c r="E20" s="30"/>
      <c r="F20" s="31"/>
      <c r="H20" s="21"/>
      <c r="I20" s="25"/>
      <c r="J20" s="9"/>
      <c r="K20" s="19" t="e">
        <f>VLOOKUP(J20,POINTS!$A$2:POINTS!$B$51,2)</f>
        <v>#N/A</v>
      </c>
      <c r="L20" s="10">
        <v>10</v>
      </c>
      <c r="M20" s="81"/>
      <c r="N20" s="25"/>
      <c r="O20" s="63"/>
      <c r="P20" s="19" t="e">
        <f>VLOOKUP(O20,POINTS!$A$2:POINTS!$B$51,2)</f>
        <v>#N/A</v>
      </c>
      <c r="Q20" s="10">
        <v>10</v>
      </c>
      <c r="S20" s="23">
        <f>SUM(H20,N20)</f>
        <v>0</v>
      </c>
      <c r="T20" s="10" t="e">
        <f>K20+L20+P20+Q20</f>
        <v>#N/A</v>
      </c>
    </row>
    <row r="21" spans="1:20" ht="12.75">
      <c r="A21" s="7">
        <v>2</v>
      </c>
      <c r="B21" s="76">
        <v>124</v>
      </c>
      <c r="C21" s="32"/>
      <c r="D21" s="14"/>
      <c r="E21" s="30"/>
      <c r="F21" s="31"/>
      <c r="H21" s="21"/>
      <c r="I21" s="25"/>
      <c r="J21" s="9"/>
      <c r="K21" s="19" t="e">
        <f>VLOOKUP(J21,POINTS!$A$2:POINTS!$B$51,2)</f>
        <v>#N/A</v>
      </c>
      <c r="L21" s="10">
        <v>10</v>
      </c>
      <c r="M21" s="81"/>
      <c r="N21" s="25"/>
      <c r="O21" s="63"/>
      <c r="P21" s="19" t="e">
        <f>VLOOKUP(O21,POINTS!$A$2:POINTS!$B$51,2)</f>
        <v>#N/A</v>
      </c>
      <c r="Q21" s="10">
        <v>10</v>
      </c>
      <c r="S21" s="23">
        <f aca="true" t="shared" si="2" ref="S21:S26">SUM(H21,N21)</f>
        <v>0</v>
      </c>
      <c r="T21" s="10" t="e">
        <f aca="true" t="shared" si="3" ref="T21:T26">K21+L21+P21+Q21</f>
        <v>#N/A</v>
      </c>
    </row>
    <row r="22" spans="1:20" ht="12.75">
      <c r="A22" s="7">
        <v>3</v>
      </c>
      <c r="B22" s="76">
        <v>125</v>
      </c>
      <c r="C22" s="30"/>
      <c r="D22" s="14"/>
      <c r="E22" s="30"/>
      <c r="F22" s="31"/>
      <c r="H22" s="21"/>
      <c r="I22" s="25"/>
      <c r="J22" s="9"/>
      <c r="K22" s="19" t="e">
        <f>VLOOKUP(J22,POINTS!$A$2:POINTS!$B$51,2)</f>
        <v>#N/A</v>
      </c>
      <c r="L22" s="10">
        <v>10</v>
      </c>
      <c r="M22" s="81"/>
      <c r="N22" s="25"/>
      <c r="O22" s="63"/>
      <c r="P22" s="19" t="e">
        <f>VLOOKUP(O22,POINTS!$A$2:POINTS!$B$51,2)</f>
        <v>#N/A</v>
      </c>
      <c r="Q22" s="10">
        <v>10</v>
      </c>
      <c r="S22" s="23">
        <f t="shared" si="2"/>
        <v>0</v>
      </c>
      <c r="T22" s="10" t="e">
        <f t="shared" si="3"/>
        <v>#N/A</v>
      </c>
    </row>
    <row r="23" spans="1:20" ht="12.75">
      <c r="A23" s="7">
        <v>4</v>
      </c>
      <c r="B23" s="76">
        <v>126</v>
      </c>
      <c r="C23" s="30"/>
      <c r="D23" s="14"/>
      <c r="E23" s="30"/>
      <c r="F23" s="31"/>
      <c r="H23" s="21"/>
      <c r="I23" s="25"/>
      <c r="J23" s="9"/>
      <c r="K23" s="19" t="e">
        <f>VLOOKUP(J23,POINTS!$A$2:POINTS!$B$51,2)</f>
        <v>#N/A</v>
      </c>
      <c r="L23" s="10">
        <v>10</v>
      </c>
      <c r="M23" s="81"/>
      <c r="N23" s="25"/>
      <c r="O23" s="63"/>
      <c r="P23" s="19" t="e">
        <f>VLOOKUP(O23,POINTS!$A$2:POINTS!$B$51,2)</f>
        <v>#N/A</v>
      </c>
      <c r="Q23" s="10">
        <v>10</v>
      </c>
      <c r="S23" s="23">
        <f t="shared" si="2"/>
        <v>0</v>
      </c>
      <c r="T23" s="10" t="e">
        <f t="shared" si="3"/>
        <v>#N/A</v>
      </c>
    </row>
    <row r="24" spans="1:20" ht="12.75">
      <c r="A24" s="7">
        <v>5</v>
      </c>
      <c r="B24" s="76">
        <v>127</v>
      </c>
      <c r="C24" s="33"/>
      <c r="D24" s="34"/>
      <c r="E24" s="35"/>
      <c r="F24" s="36"/>
      <c r="H24" s="21"/>
      <c r="I24" s="25"/>
      <c r="J24" s="9"/>
      <c r="K24" s="19" t="e">
        <f>VLOOKUP(J24,POINTS!$A$2:POINTS!$B$51,2)</f>
        <v>#N/A</v>
      </c>
      <c r="L24" s="10">
        <v>10</v>
      </c>
      <c r="M24" s="81"/>
      <c r="N24" s="25"/>
      <c r="O24" s="63"/>
      <c r="P24" s="19" t="e">
        <f>VLOOKUP(O24,POINTS!$A$2:POINTS!$B$51,2)</f>
        <v>#N/A</v>
      </c>
      <c r="Q24" s="10">
        <v>10</v>
      </c>
      <c r="S24" s="23">
        <f t="shared" si="2"/>
        <v>0</v>
      </c>
      <c r="T24" s="10" t="e">
        <f t="shared" si="3"/>
        <v>#N/A</v>
      </c>
    </row>
    <row r="25" spans="1:20" ht="12.75">
      <c r="A25" s="7">
        <v>6</v>
      </c>
      <c r="B25" s="76">
        <v>128</v>
      </c>
      <c r="C25" s="35"/>
      <c r="D25" s="34"/>
      <c r="E25" s="35"/>
      <c r="F25" s="36"/>
      <c r="H25" s="21"/>
      <c r="I25" s="25"/>
      <c r="J25" s="9"/>
      <c r="K25" s="19" t="e">
        <f>VLOOKUP(J25,POINTS!$A$2:POINTS!$B$51,2)</f>
        <v>#N/A</v>
      </c>
      <c r="L25" s="10">
        <v>10</v>
      </c>
      <c r="M25" s="81"/>
      <c r="N25" s="25"/>
      <c r="O25" s="63"/>
      <c r="P25" s="19" t="e">
        <f>VLOOKUP(O25,POINTS!$A$2:POINTS!$B$51,2)</f>
        <v>#N/A</v>
      </c>
      <c r="Q25" s="10">
        <v>10</v>
      </c>
      <c r="S25" s="23">
        <f t="shared" si="2"/>
        <v>0</v>
      </c>
      <c r="T25" s="10" t="e">
        <f t="shared" si="3"/>
        <v>#N/A</v>
      </c>
    </row>
    <row r="26" spans="1:20" ht="12.75">
      <c r="A26" s="7">
        <v>7</v>
      </c>
      <c r="B26" s="76">
        <v>129</v>
      </c>
      <c r="C26" s="35"/>
      <c r="D26" s="34"/>
      <c r="E26" s="35"/>
      <c r="F26" s="36"/>
      <c r="H26" s="21"/>
      <c r="I26" s="25"/>
      <c r="J26" s="9"/>
      <c r="K26" s="19" t="e">
        <f>VLOOKUP(J26,POINTS!$A$2:POINTS!$B$51,2)</f>
        <v>#N/A</v>
      </c>
      <c r="L26" s="10">
        <v>10</v>
      </c>
      <c r="M26" s="81"/>
      <c r="N26" s="25"/>
      <c r="O26" s="63"/>
      <c r="P26" s="19" t="e">
        <f>VLOOKUP(O26,POINTS!$A$2:POINTS!$B$51,2)</f>
        <v>#N/A</v>
      </c>
      <c r="Q26" s="10">
        <v>10</v>
      </c>
      <c r="S26" s="23">
        <f t="shared" si="2"/>
        <v>0</v>
      </c>
      <c r="T26" s="10" t="e">
        <f t="shared" si="3"/>
        <v>#N/A</v>
      </c>
    </row>
    <row r="27" spans="1:20" ht="12.75">
      <c r="A27" s="7"/>
      <c r="B27" s="77"/>
      <c r="C27" s="14"/>
      <c r="D27" s="14"/>
      <c r="E27" s="14"/>
      <c r="F27" s="15"/>
      <c r="H27" s="21"/>
      <c r="I27" s="25"/>
      <c r="J27" s="9"/>
      <c r="K27" s="19"/>
      <c r="L27" s="10"/>
      <c r="M27" s="81"/>
      <c r="N27" s="25"/>
      <c r="O27" s="9"/>
      <c r="P27" s="19"/>
      <c r="Q27" s="10"/>
      <c r="S27" s="23"/>
      <c r="T27" s="10"/>
    </row>
    <row r="28" spans="1:20" ht="12.75">
      <c r="A28" s="7"/>
      <c r="B28" s="77"/>
      <c r="C28" s="14"/>
      <c r="D28" s="14"/>
      <c r="E28" s="14"/>
      <c r="F28" s="15"/>
      <c r="H28" s="21"/>
      <c r="I28" s="25"/>
      <c r="J28" s="9"/>
      <c r="K28" s="19"/>
      <c r="L28" s="10"/>
      <c r="M28" s="81"/>
      <c r="N28" s="25"/>
      <c r="O28" s="9"/>
      <c r="P28" s="19"/>
      <c r="Q28" s="10"/>
      <c r="S28" s="23"/>
      <c r="T28" s="10"/>
    </row>
    <row r="29" spans="1:20" ht="12.75">
      <c r="A29" s="7"/>
      <c r="B29" s="77"/>
      <c r="C29" s="14"/>
      <c r="D29" s="14"/>
      <c r="E29" s="14"/>
      <c r="F29" s="15"/>
      <c r="H29" s="21"/>
      <c r="I29" s="25"/>
      <c r="J29" s="9"/>
      <c r="K29" s="19"/>
      <c r="L29" s="10"/>
      <c r="M29" s="81"/>
      <c r="N29" s="25"/>
      <c r="O29" s="9"/>
      <c r="P29" s="19"/>
      <c r="Q29" s="10"/>
      <c r="S29" s="23"/>
      <c r="T29" s="10"/>
    </row>
    <row r="30" spans="1:20" ht="12.75">
      <c r="A30" s="7"/>
      <c r="B30" s="77"/>
      <c r="C30" s="14"/>
      <c r="D30" s="14"/>
      <c r="E30" s="14"/>
      <c r="F30" s="15"/>
      <c r="H30" s="21"/>
      <c r="I30" s="25"/>
      <c r="J30" s="9"/>
      <c r="K30" s="19"/>
      <c r="L30" s="10"/>
      <c r="M30" s="81"/>
      <c r="N30" s="25"/>
      <c r="O30" s="9"/>
      <c r="P30" s="19"/>
      <c r="Q30" s="10"/>
      <c r="S30" s="23"/>
      <c r="T30" s="10"/>
    </row>
    <row r="31" spans="1:20" ht="13.5" thickBot="1">
      <c r="A31" s="8"/>
      <c r="B31" s="78"/>
      <c r="C31" s="16"/>
      <c r="D31" s="16"/>
      <c r="E31" s="16"/>
      <c r="F31" s="17"/>
      <c r="H31" s="22"/>
      <c r="I31" s="26"/>
      <c r="J31" s="2"/>
      <c r="K31" s="20"/>
      <c r="L31" s="11"/>
      <c r="M31" s="81"/>
      <c r="N31" s="26"/>
      <c r="O31" s="2"/>
      <c r="P31" s="20"/>
      <c r="Q31" s="11"/>
      <c r="S31" s="24"/>
      <c r="T31" s="11"/>
    </row>
  </sheetData>
  <sheetProtection/>
  <mergeCells count="3">
    <mergeCell ref="A2:J2"/>
    <mergeCell ref="A4:J4"/>
    <mergeCell ref="B17:F17"/>
  </mergeCells>
  <printOptions horizontalCentered="1"/>
  <pageMargins left="0.13" right="0.54" top="0.2362204724409449" bottom="0.2362204724409449" header="0.15748031496062992" footer="0.1968503937007874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1:L46"/>
  <sheetViews>
    <sheetView workbookViewId="0" topLeftCell="A1">
      <selection activeCell="E33" sqref="E33"/>
    </sheetView>
  </sheetViews>
  <sheetFormatPr defaultColWidth="11.421875" defaultRowHeight="12.75"/>
  <cols>
    <col min="1" max="1" width="8.7109375" style="0" customWidth="1"/>
    <col min="2" max="2" width="6.7109375" style="0" customWidth="1"/>
    <col min="3" max="4" width="14.7109375" style="0" customWidth="1"/>
    <col min="5" max="5" width="17.7109375" style="0" customWidth="1"/>
    <col min="6" max="6" width="12.7109375" style="0" customWidth="1"/>
    <col min="7" max="7" width="1.7109375" style="0" customWidth="1"/>
    <col min="8" max="8" width="10.7109375" style="1" customWidth="1"/>
    <col min="9" max="9" width="6.7109375" style="1" customWidth="1"/>
    <col min="10" max="10" width="5.7109375" style="1" customWidth="1"/>
    <col min="11" max="11" width="1.7109375" style="1" customWidth="1"/>
  </cols>
  <sheetData>
    <row r="1" spans="8:11" ht="12.75">
      <c r="H1"/>
      <c r="I1"/>
      <c r="J1"/>
      <c r="K1"/>
    </row>
    <row r="2" spans="2:11" ht="18">
      <c r="B2" s="109" t="s">
        <v>51</v>
      </c>
      <c r="C2" s="109"/>
      <c r="D2" s="109"/>
      <c r="E2" s="109"/>
      <c r="F2" s="109"/>
      <c r="G2" s="109"/>
      <c r="H2" s="109"/>
      <c r="I2" s="109"/>
      <c r="J2" s="109"/>
      <c r="K2"/>
    </row>
    <row r="3" spans="8:11" ht="12.75">
      <c r="H3"/>
      <c r="I3"/>
      <c r="J3"/>
      <c r="K3"/>
    </row>
    <row r="4" spans="8:11" ht="12.75">
      <c r="H4"/>
      <c r="I4"/>
      <c r="J4"/>
      <c r="K4"/>
    </row>
    <row r="5" spans="8:11" ht="13.5" thickBot="1">
      <c r="H5"/>
      <c r="I5"/>
      <c r="J5"/>
      <c r="K5"/>
    </row>
    <row r="6" spans="2:10" s="6" customFormat="1" ht="13.5" thickBot="1">
      <c r="B6" s="3" t="s">
        <v>1</v>
      </c>
      <c r="C6" s="4" t="s">
        <v>2</v>
      </c>
      <c r="D6" s="4" t="s">
        <v>3</v>
      </c>
      <c r="E6" s="4" t="s">
        <v>4</v>
      </c>
      <c r="F6" s="5" t="s">
        <v>5</v>
      </c>
      <c r="H6" s="3" t="s">
        <v>6</v>
      </c>
      <c r="I6" s="41" t="s">
        <v>12</v>
      </c>
      <c r="J6" s="5" t="s">
        <v>0</v>
      </c>
    </row>
    <row r="7" spans="2:10" ht="11.25" customHeight="1" thickBot="1">
      <c r="B7" s="12"/>
      <c r="C7" s="12"/>
      <c r="D7" s="12"/>
      <c r="E7" s="12"/>
      <c r="F7" s="12"/>
      <c r="H7" s="13"/>
      <c r="I7" s="13"/>
      <c r="J7" s="13"/>
    </row>
    <row r="8" spans="2:10" ht="12.75">
      <c r="B8" s="66">
        <v>96</v>
      </c>
      <c r="C8" s="27" t="s">
        <v>53</v>
      </c>
      <c r="D8" s="28" t="s">
        <v>54</v>
      </c>
      <c r="E8" s="27" t="s">
        <v>57</v>
      </c>
      <c r="F8" s="82"/>
      <c r="H8" s="72">
        <v>0.001627662037037037</v>
      </c>
      <c r="I8" s="73">
        <v>3</v>
      </c>
      <c r="J8" s="53">
        <v>6</v>
      </c>
    </row>
    <row r="9" spans="2:10" ht="12.75">
      <c r="B9" s="66">
        <v>97</v>
      </c>
      <c r="C9" s="30" t="s">
        <v>55</v>
      </c>
      <c r="D9" s="14" t="s">
        <v>56</v>
      </c>
      <c r="E9" s="30" t="s">
        <v>57</v>
      </c>
      <c r="F9" s="83"/>
      <c r="H9" s="72">
        <v>0.001588888888888889</v>
      </c>
      <c r="I9" s="73">
        <v>4</v>
      </c>
      <c r="J9" s="54">
        <v>4</v>
      </c>
    </row>
    <row r="10" spans="2:10" ht="12.75">
      <c r="B10" s="66">
        <v>98</v>
      </c>
      <c r="C10" s="30" t="s">
        <v>95</v>
      </c>
      <c r="D10" s="14" t="s">
        <v>96</v>
      </c>
      <c r="E10" s="30" t="s">
        <v>97</v>
      </c>
      <c r="F10" s="83"/>
      <c r="H10" s="72">
        <v>0.001346875</v>
      </c>
      <c r="I10" s="73">
        <v>7</v>
      </c>
      <c r="J10" s="54">
        <v>3</v>
      </c>
    </row>
    <row r="11" spans="2:10" ht="12.75">
      <c r="B11" s="66">
        <v>103</v>
      </c>
      <c r="C11" s="30" t="s">
        <v>112</v>
      </c>
      <c r="D11" s="14" t="s">
        <v>163</v>
      </c>
      <c r="E11" s="30" t="s">
        <v>109</v>
      </c>
      <c r="F11" s="31"/>
      <c r="H11" s="72">
        <v>0.0005346064814814815</v>
      </c>
      <c r="I11" s="73">
        <v>15</v>
      </c>
      <c r="J11" s="54">
        <v>1</v>
      </c>
    </row>
    <row r="12" spans="2:10" ht="12.75">
      <c r="B12" s="66">
        <v>104</v>
      </c>
      <c r="C12" s="30" t="s">
        <v>164</v>
      </c>
      <c r="D12" s="14" t="s">
        <v>165</v>
      </c>
      <c r="E12" s="30" t="s">
        <v>109</v>
      </c>
      <c r="F12" s="31"/>
      <c r="H12" s="72">
        <v>0.001047800925925926</v>
      </c>
      <c r="I12" s="73">
        <v>3</v>
      </c>
      <c r="J12" s="54">
        <v>5</v>
      </c>
    </row>
    <row r="13" spans="2:10" ht="12.75">
      <c r="B13" s="66">
        <v>106</v>
      </c>
      <c r="C13" s="30" t="s">
        <v>166</v>
      </c>
      <c r="D13" s="14" t="s">
        <v>103</v>
      </c>
      <c r="E13" s="30" t="s">
        <v>109</v>
      </c>
      <c r="F13" s="31"/>
      <c r="H13" s="72">
        <v>0.0009349537037037038</v>
      </c>
      <c r="I13" s="73">
        <v>0</v>
      </c>
      <c r="J13" s="54">
        <v>7</v>
      </c>
    </row>
    <row r="14" spans="2:10" ht="12.75">
      <c r="B14" s="66">
        <v>107</v>
      </c>
      <c r="C14" s="30" t="s">
        <v>167</v>
      </c>
      <c r="D14" s="14" t="s">
        <v>168</v>
      </c>
      <c r="E14" s="30" t="s">
        <v>169</v>
      </c>
      <c r="F14" s="31"/>
      <c r="H14" s="72">
        <v>0.0007472222222222224</v>
      </c>
      <c r="I14" s="73">
        <v>8</v>
      </c>
      <c r="J14" s="54">
        <v>2</v>
      </c>
    </row>
    <row r="15" spans="2:12" ht="12.75">
      <c r="B15" s="66"/>
      <c r="C15" s="30"/>
      <c r="D15" s="14"/>
      <c r="E15" s="30"/>
      <c r="F15" s="31"/>
      <c r="H15" s="72"/>
      <c r="I15" s="73"/>
      <c r="J15" s="54"/>
      <c r="L15" s="70"/>
    </row>
    <row r="16" spans="2:12" ht="12.75">
      <c r="B16" s="66"/>
      <c r="C16" s="30"/>
      <c r="D16" s="14"/>
      <c r="E16" s="30"/>
      <c r="F16" s="31"/>
      <c r="H16" s="72"/>
      <c r="I16" s="73"/>
      <c r="J16" s="54"/>
      <c r="L16" s="70"/>
    </row>
    <row r="17" spans="2:10" ht="12.75">
      <c r="B17" s="66"/>
      <c r="C17" s="30"/>
      <c r="D17" s="14"/>
      <c r="E17" s="30"/>
      <c r="F17" s="31"/>
      <c r="H17" s="72"/>
      <c r="I17" s="73"/>
      <c r="J17" s="54"/>
    </row>
    <row r="18" spans="2:10" ht="12.75">
      <c r="B18" s="66"/>
      <c r="C18" s="30"/>
      <c r="D18" s="14"/>
      <c r="E18" s="30"/>
      <c r="F18" s="31"/>
      <c r="H18" s="72"/>
      <c r="I18" s="73"/>
      <c r="J18" s="54"/>
    </row>
    <row r="19" spans="2:10" ht="12.75">
      <c r="B19" s="66"/>
      <c r="C19" s="30"/>
      <c r="D19" s="14"/>
      <c r="E19" s="30"/>
      <c r="F19" s="31"/>
      <c r="H19" s="72"/>
      <c r="I19" s="73"/>
      <c r="J19" s="54"/>
    </row>
    <row r="20" spans="2:10" ht="12.75">
      <c r="B20" s="66"/>
      <c r="C20" s="32"/>
      <c r="D20" s="14"/>
      <c r="E20" s="30"/>
      <c r="F20" s="31"/>
      <c r="H20" s="72"/>
      <c r="I20" s="73"/>
      <c r="J20" s="54"/>
    </row>
    <row r="21" spans="2:10" ht="12.75">
      <c r="B21" s="66"/>
      <c r="C21" s="30"/>
      <c r="D21" s="14"/>
      <c r="E21" s="30"/>
      <c r="F21" s="31"/>
      <c r="H21" s="72"/>
      <c r="I21" s="73"/>
      <c r="J21" s="54"/>
    </row>
    <row r="22" spans="2:10" ht="12.75">
      <c r="B22" s="66"/>
      <c r="C22" s="30"/>
      <c r="D22" s="14"/>
      <c r="E22" s="30"/>
      <c r="F22" s="31"/>
      <c r="H22" s="72"/>
      <c r="I22" s="73"/>
      <c r="J22" s="54"/>
    </row>
    <row r="23" spans="2:10" ht="12.75">
      <c r="B23" s="66"/>
      <c r="C23" s="30"/>
      <c r="D23" s="14"/>
      <c r="E23" s="30"/>
      <c r="F23" s="31"/>
      <c r="H23" s="72"/>
      <c r="I23" s="73"/>
      <c r="J23" s="54"/>
    </row>
    <row r="24" spans="2:10" ht="12.75">
      <c r="B24" s="66"/>
      <c r="C24" s="30"/>
      <c r="D24" s="14"/>
      <c r="E24" s="30"/>
      <c r="F24" s="31"/>
      <c r="H24" s="72"/>
      <c r="I24" s="73"/>
      <c r="J24" s="54"/>
    </row>
    <row r="25" spans="2:10" ht="12.75">
      <c r="B25" s="66"/>
      <c r="C25" s="30"/>
      <c r="D25" s="14"/>
      <c r="E25" s="30"/>
      <c r="F25" s="31"/>
      <c r="H25" s="72"/>
      <c r="I25" s="73"/>
      <c r="J25" s="54"/>
    </row>
    <row r="26" spans="2:10" ht="12.75">
      <c r="B26" s="66"/>
      <c r="C26" s="30"/>
      <c r="D26" s="14"/>
      <c r="E26" s="30"/>
      <c r="F26" s="31"/>
      <c r="H26" s="72"/>
      <c r="I26" s="73"/>
      <c r="J26" s="54"/>
    </row>
    <row r="27" spans="2:10" ht="12.75">
      <c r="B27" s="66"/>
      <c r="C27" s="30"/>
      <c r="D27" s="14"/>
      <c r="E27" s="30"/>
      <c r="F27" s="31"/>
      <c r="H27" s="72"/>
      <c r="I27" s="73"/>
      <c r="J27" s="54"/>
    </row>
    <row r="28" spans="2:10" ht="12.75">
      <c r="B28" s="66"/>
      <c r="C28" s="30"/>
      <c r="D28" s="14"/>
      <c r="E28" s="30"/>
      <c r="F28" s="31"/>
      <c r="H28" s="72"/>
      <c r="I28" s="73"/>
      <c r="J28" s="54"/>
    </row>
    <row r="29" spans="2:10" ht="12.75">
      <c r="B29" s="66"/>
      <c r="C29" s="30"/>
      <c r="D29" s="14"/>
      <c r="E29" s="30"/>
      <c r="F29" s="31"/>
      <c r="H29" s="72"/>
      <c r="I29" s="73"/>
      <c r="J29" s="54"/>
    </row>
    <row r="30" spans="2:10" ht="12.75">
      <c r="B30" s="66"/>
      <c r="C30" s="30"/>
      <c r="D30" s="14"/>
      <c r="E30" s="30"/>
      <c r="F30" s="31"/>
      <c r="H30" s="72"/>
      <c r="I30" s="73"/>
      <c r="J30" s="54"/>
    </row>
    <row r="31" spans="2:10" ht="12.75">
      <c r="B31" s="66"/>
      <c r="C31" s="30"/>
      <c r="D31" s="14"/>
      <c r="E31" s="30"/>
      <c r="F31" s="31"/>
      <c r="H31" s="72"/>
      <c r="I31" s="73"/>
      <c r="J31" s="54"/>
    </row>
    <row r="32" spans="2:10" ht="12.75">
      <c r="B32" s="66"/>
      <c r="C32" s="30"/>
      <c r="D32" s="14"/>
      <c r="E32" s="30"/>
      <c r="F32" s="31"/>
      <c r="H32" s="72"/>
      <c r="I32" s="73"/>
      <c r="J32" s="54"/>
    </row>
    <row r="33" spans="2:10" ht="12.75">
      <c r="B33" s="66"/>
      <c r="C33" s="30"/>
      <c r="D33" s="14"/>
      <c r="E33" s="30"/>
      <c r="F33" s="31"/>
      <c r="H33" s="72"/>
      <c r="I33" s="73"/>
      <c r="J33" s="54"/>
    </row>
    <row r="34" spans="2:10" ht="12.75">
      <c r="B34" s="66"/>
      <c r="C34" s="33"/>
      <c r="D34" s="34"/>
      <c r="E34" s="35"/>
      <c r="F34" s="36"/>
      <c r="H34" s="72"/>
      <c r="I34" s="73"/>
      <c r="J34" s="54"/>
    </row>
    <row r="35" spans="2:10" ht="12.75">
      <c r="B35" s="66"/>
      <c r="C35" s="35"/>
      <c r="D35" s="34"/>
      <c r="E35" s="35"/>
      <c r="F35" s="36"/>
      <c r="H35" s="72"/>
      <c r="I35" s="73"/>
      <c r="J35" s="54"/>
    </row>
    <row r="36" spans="2:10" ht="12.75">
      <c r="B36" s="66"/>
      <c r="C36" s="35"/>
      <c r="D36" s="34"/>
      <c r="E36" s="35"/>
      <c r="F36" s="36"/>
      <c r="H36" s="72"/>
      <c r="I36" s="73"/>
      <c r="J36" s="54"/>
    </row>
    <row r="37" spans="2:10" ht="12.75">
      <c r="B37" s="113" t="s">
        <v>46</v>
      </c>
      <c r="C37" s="111"/>
      <c r="D37" s="111"/>
      <c r="E37" s="111"/>
      <c r="F37" s="112"/>
      <c r="H37" s="21"/>
      <c r="I37" s="37"/>
      <c r="J37" s="54"/>
    </row>
    <row r="38" spans="2:10" ht="12.75">
      <c r="B38" s="74"/>
      <c r="C38" s="14"/>
      <c r="D38" s="14"/>
      <c r="E38" s="14"/>
      <c r="F38" s="15"/>
      <c r="H38" s="21"/>
      <c r="I38" s="37"/>
      <c r="J38" s="54"/>
    </row>
    <row r="39" spans="2:10" ht="12.75">
      <c r="B39" s="74"/>
      <c r="C39" s="14"/>
      <c r="D39" s="14"/>
      <c r="E39" s="14"/>
      <c r="F39" s="15"/>
      <c r="H39" s="21"/>
      <c r="I39" s="37"/>
      <c r="J39" s="54"/>
    </row>
    <row r="40" spans="2:10" ht="12.75">
      <c r="B40" s="66"/>
      <c r="C40" s="32"/>
      <c r="D40" s="14"/>
      <c r="E40" s="30"/>
      <c r="F40" s="31"/>
      <c r="H40" s="21"/>
      <c r="I40" s="37"/>
      <c r="J40" s="54">
        <v>1</v>
      </c>
    </row>
    <row r="41" spans="2:10" ht="12.75">
      <c r="B41" s="66"/>
      <c r="C41" s="32"/>
      <c r="D41" s="14"/>
      <c r="E41" s="30"/>
      <c r="F41" s="31"/>
      <c r="H41" s="21"/>
      <c r="I41" s="37"/>
      <c r="J41" s="54">
        <v>2</v>
      </c>
    </row>
    <row r="42" spans="2:10" ht="12.75">
      <c r="B42" s="66"/>
      <c r="C42" s="30"/>
      <c r="D42" s="14"/>
      <c r="E42" s="30"/>
      <c r="F42" s="31"/>
      <c r="H42" s="21"/>
      <c r="I42" s="37"/>
      <c r="J42" s="54">
        <v>3</v>
      </c>
    </row>
    <row r="43" spans="2:10" ht="12.75">
      <c r="B43" s="66"/>
      <c r="C43" s="30"/>
      <c r="D43" s="14"/>
      <c r="E43" s="30"/>
      <c r="F43" s="31"/>
      <c r="H43" s="21"/>
      <c r="I43" s="37"/>
      <c r="J43" s="54">
        <v>4</v>
      </c>
    </row>
    <row r="44" spans="2:10" ht="12.75">
      <c r="B44" s="66"/>
      <c r="C44" s="30"/>
      <c r="D44" s="14"/>
      <c r="E44" s="30"/>
      <c r="F44" s="31"/>
      <c r="H44" s="21"/>
      <c r="I44" s="37"/>
      <c r="J44" s="54"/>
    </row>
    <row r="45" spans="2:10" ht="12.75">
      <c r="B45" s="66"/>
      <c r="C45" s="30"/>
      <c r="D45" s="14"/>
      <c r="E45" s="30"/>
      <c r="F45" s="31"/>
      <c r="H45" s="21"/>
      <c r="I45" s="37"/>
      <c r="J45" s="54"/>
    </row>
    <row r="46" spans="2:11" ht="13.5" thickBot="1">
      <c r="B46" s="67"/>
      <c r="C46" s="38"/>
      <c r="D46" s="16"/>
      <c r="E46" s="16"/>
      <c r="F46" s="39"/>
      <c r="G46" s="68"/>
      <c r="H46" s="22"/>
      <c r="I46" s="40"/>
      <c r="J46" s="55"/>
      <c r="K46" s="56"/>
    </row>
  </sheetData>
  <mergeCells count="2">
    <mergeCell ref="B2:J2"/>
    <mergeCell ref="B37:F37"/>
  </mergeCells>
  <printOptions/>
  <pageMargins left="0.75" right="0.75" top="0.25" bottom="0.33" header="0.16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2:N52"/>
  <sheetViews>
    <sheetView workbookViewId="0" topLeftCell="A1">
      <selection activeCell="J12" sqref="J12"/>
    </sheetView>
  </sheetViews>
  <sheetFormatPr defaultColWidth="11.421875" defaultRowHeight="12.75"/>
  <cols>
    <col min="1" max="1" width="1.7109375" style="0" customWidth="1"/>
    <col min="2" max="2" width="6.7109375" style="0" customWidth="1"/>
    <col min="3" max="4" width="14.7109375" style="0" customWidth="1"/>
    <col min="5" max="5" width="17.7109375" style="0" customWidth="1"/>
    <col min="6" max="6" width="12.7109375" style="0" customWidth="1"/>
    <col min="7" max="7" width="3.57421875" style="0" customWidth="1"/>
    <col min="8" max="11" width="12.7109375" style="0" customWidth="1"/>
    <col min="12" max="12" width="1.7109375" style="0" customWidth="1"/>
  </cols>
  <sheetData>
    <row r="2" spans="2:10" ht="18">
      <c r="B2" s="109" t="s">
        <v>49</v>
      </c>
      <c r="C2" s="109"/>
      <c r="D2" s="109"/>
      <c r="E2" s="109"/>
      <c r="F2" s="109"/>
      <c r="G2" s="109"/>
      <c r="H2" s="109"/>
      <c r="I2" s="109"/>
      <c r="J2" s="109"/>
    </row>
    <row r="5" ht="13.5" thickBot="1"/>
    <row r="6" spans="2:11" s="6" customFormat="1" ht="13.5" thickBot="1">
      <c r="B6" s="3" t="s">
        <v>1</v>
      </c>
      <c r="C6" s="4" t="s">
        <v>2</v>
      </c>
      <c r="D6" s="4" t="s">
        <v>3</v>
      </c>
      <c r="E6" s="4" t="s">
        <v>4</v>
      </c>
      <c r="F6" s="5" t="s">
        <v>5</v>
      </c>
      <c r="G6" s="42"/>
      <c r="H6" s="3" t="s">
        <v>28</v>
      </c>
      <c r="I6" s="4" t="s">
        <v>23</v>
      </c>
      <c r="J6" s="4" t="s">
        <v>22</v>
      </c>
      <c r="K6" s="5" t="s">
        <v>21</v>
      </c>
    </row>
    <row r="7" spans="2:11" ht="11.25" customHeight="1" thickBot="1">
      <c r="B7" s="12"/>
      <c r="C7" s="12"/>
      <c r="D7" s="12"/>
      <c r="E7" s="12"/>
      <c r="F7" s="12"/>
      <c r="G7" s="43"/>
      <c r="H7" s="12"/>
      <c r="I7" s="12"/>
      <c r="J7" s="12"/>
      <c r="K7" s="12"/>
    </row>
    <row r="8" spans="2:11" ht="12.75">
      <c r="B8" s="66">
        <v>96</v>
      </c>
      <c r="C8" s="27" t="s">
        <v>53</v>
      </c>
      <c r="D8" s="28" t="s">
        <v>54</v>
      </c>
      <c r="E8" s="27" t="s">
        <v>57</v>
      </c>
      <c r="F8" s="82"/>
      <c r="G8" s="44"/>
      <c r="H8" s="57"/>
      <c r="I8" s="45">
        <f aca="true" t="shared" si="0" ref="I8:I13">J8-K8</f>
        <v>0.0011269675925925926</v>
      </c>
      <c r="J8" s="75">
        <v>0.0011269675925925926</v>
      </c>
      <c r="K8" s="47">
        <v>0</v>
      </c>
    </row>
    <row r="9" spans="2:11" ht="12.75">
      <c r="B9" s="66">
        <v>97</v>
      </c>
      <c r="C9" s="30" t="s">
        <v>55</v>
      </c>
      <c r="D9" s="14" t="s">
        <v>56</v>
      </c>
      <c r="E9" s="30" t="s">
        <v>57</v>
      </c>
      <c r="F9" s="83"/>
      <c r="G9" s="44"/>
      <c r="H9" s="57"/>
      <c r="I9" s="45">
        <f t="shared" si="0"/>
        <v>0.0011024305555555555</v>
      </c>
      <c r="J9" s="75">
        <v>0.0014496527777777778</v>
      </c>
      <c r="K9" s="47">
        <v>0.00034722222222222224</v>
      </c>
    </row>
    <row r="10" spans="2:11" ht="12.75">
      <c r="B10" s="66">
        <v>98</v>
      </c>
      <c r="C10" s="30" t="s">
        <v>95</v>
      </c>
      <c r="D10" s="14" t="s">
        <v>96</v>
      </c>
      <c r="E10" s="30" t="s">
        <v>97</v>
      </c>
      <c r="F10" s="83"/>
      <c r="G10" s="44"/>
      <c r="H10" s="57"/>
      <c r="I10" s="45">
        <f t="shared" si="0"/>
        <v>0.0010920138888888893</v>
      </c>
      <c r="J10" s="75">
        <v>0.0017864583333333333</v>
      </c>
      <c r="K10" s="47">
        <v>0.000694444444444444</v>
      </c>
    </row>
    <row r="11" spans="2:11" ht="12.75">
      <c r="B11" s="66">
        <v>103</v>
      </c>
      <c r="C11" s="30" t="s">
        <v>112</v>
      </c>
      <c r="D11" s="14" t="s">
        <v>163</v>
      </c>
      <c r="E11" s="30" t="s">
        <v>109</v>
      </c>
      <c r="F11" s="31"/>
      <c r="G11" s="44"/>
      <c r="H11" s="57"/>
      <c r="I11" s="45">
        <f t="shared" si="0"/>
        <v>0.0009223379629629599</v>
      </c>
      <c r="J11" s="75">
        <v>0.0019640046296296298</v>
      </c>
      <c r="K11" s="47">
        <v>0.00104166666666667</v>
      </c>
    </row>
    <row r="12" spans="2:11" ht="12.75">
      <c r="B12" s="66">
        <v>104</v>
      </c>
      <c r="C12" s="30" t="s">
        <v>164</v>
      </c>
      <c r="D12" s="14" t="s">
        <v>165</v>
      </c>
      <c r="E12" s="30" t="s">
        <v>109</v>
      </c>
      <c r="F12" s="31"/>
      <c r="G12" s="48"/>
      <c r="H12" s="57"/>
      <c r="I12" s="45">
        <f t="shared" si="0"/>
        <v>0.0011675925925925916</v>
      </c>
      <c r="J12" s="75">
        <v>0.0025564814814814816</v>
      </c>
      <c r="K12" s="47">
        <v>0.00138888888888889</v>
      </c>
    </row>
    <row r="13" spans="2:11" ht="12.75">
      <c r="B13" s="66">
        <v>106</v>
      </c>
      <c r="C13" s="30" t="s">
        <v>166</v>
      </c>
      <c r="D13" s="14" t="s">
        <v>103</v>
      </c>
      <c r="E13" s="30" t="s">
        <v>109</v>
      </c>
      <c r="F13" s="31"/>
      <c r="G13" s="44"/>
      <c r="H13" s="57"/>
      <c r="I13" s="45">
        <f t="shared" si="0"/>
        <v>0.0010967592592592606</v>
      </c>
      <c r="J13" s="75">
        <v>0.0028328703703703706</v>
      </c>
      <c r="K13" s="47">
        <v>0.00173611111111111</v>
      </c>
    </row>
    <row r="14" spans="2:11" ht="12.75">
      <c r="B14" s="66">
        <v>107</v>
      </c>
      <c r="C14" s="30" t="s">
        <v>167</v>
      </c>
      <c r="D14" s="14" t="s">
        <v>168</v>
      </c>
      <c r="E14" s="30" t="s">
        <v>169</v>
      </c>
      <c r="F14" s="31"/>
      <c r="G14" s="48"/>
      <c r="H14" s="57"/>
      <c r="I14" s="45">
        <f aca="true" t="shared" si="1" ref="I14:I39">J14-K14</f>
        <v>0.001055439814814818</v>
      </c>
      <c r="J14" s="75">
        <v>0.003138773148148148</v>
      </c>
      <c r="K14" s="47">
        <v>0.00208333333333333</v>
      </c>
    </row>
    <row r="15" spans="2:11" ht="12.75">
      <c r="B15" s="66"/>
      <c r="C15" s="30"/>
      <c r="D15" s="14"/>
      <c r="E15" s="30"/>
      <c r="F15" s="31"/>
      <c r="G15" s="44"/>
      <c r="H15" s="57"/>
      <c r="I15" s="45">
        <f t="shared" si="1"/>
        <v>-0.00243055555555556</v>
      </c>
      <c r="J15" s="75"/>
      <c r="K15" s="47">
        <v>0.00243055555555556</v>
      </c>
    </row>
    <row r="16" spans="2:14" ht="12.75">
      <c r="B16" s="66"/>
      <c r="C16" s="30"/>
      <c r="D16" s="14"/>
      <c r="E16" s="30"/>
      <c r="F16" s="31"/>
      <c r="G16" s="48"/>
      <c r="H16" s="57"/>
      <c r="I16" s="45">
        <f t="shared" si="1"/>
        <v>-0.00277777777777778</v>
      </c>
      <c r="J16" s="75"/>
      <c r="K16" s="47">
        <v>0.00277777777777778</v>
      </c>
      <c r="N16" s="70"/>
    </row>
    <row r="17" spans="2:14" ht="12.75">
      <c r="B17" s="66"/>
      <c r="C17" s="30"/>
      <c r="D17" s="14"/>
      <c r="E17" s="30"/>
      <c r="F17" s="31"/>
      <c r="G17" s="44"/>
      <c r="H17" s="57"/>
      <c r="I17" s="45">
        <f t="shared" si="1"/>
        <v>-0.003125</v>
      </c>
      <c r="J17" s="75"/>
      <c r="K17" s="47">
        <v>0.003125</v>
      </c>
      <c r="M17" s="49"/>
      <c r="N17" s="43"/>
    </row>
    <row r="18" spans="2:14" ht="12.75">
      <c r="B18" s="66"/>
      <c r="C18" s="30"/>
      <c r="D18" s="14"/>
      <c r="E18" s="30"/>
      <c r="F18" s="31"/>
      <c r="G18" s="44"/>
      <c r="H18" s="57"/>
      <c r="I18" s="45">
        <f t="shared" si="1"/>
        <v>-0.00347222222222222</v>
      </c>
      <c r="J18" s="75"/>
      <c r="K18" s="47">
        <v>0.00347222222222222</v>
      </c>
      <c r="M18" s="49"/>
      <c r="N18" s="43"/>
    </row>
    <row r="19" spans="2:14" ht="12.75">
      <c r="B19" s="66"/>
      <c r="C19" s="30"/>
      <c r="D19" s="14"/>
      <c r="E19" s="30"/>
      <c r="F19" s="31"/>
      <c r="G19" s="44"/>
      <c r="H19" s="57"/>
      <c r="I19" s="45">
        <f t="shared" si="1"/>
        <v>-0.00381944444444444</v>
      </c>
      <c r="J19" s="75"/>
      <c r="K19" s="47">
        <v>0.00381944444444444</v>
      </c>
      <c r="M19" s="49"/>
      <c r="N19" s="43"/>
    </row>
    <row r="20" spans="2:14" ht="12.75">
      <c r="B20" s="66"/>
      <c r="C20" s="32"/>
      <c r="D20" s="14"/>
      <c r="E20" s="30"/>
      <c r="F20" s="31"/>
      <c r="G20" s="48"/>
      <c r="H20" s="57"/>
      <c r="I20" s="45">
        <f t="shared" si="1"/>
        <v>-0.00416666666666667</v>
      </c>
      <c r="J20" s="75"/>
      <c r="K20" s="47">
        <v>0.00416666666666667</v>
      </c>
      <c r="M20" s="49"/>
      <c r="N20" s="43"/>
    </row>
    <row r="21" spans="2:14" ht="12.75">
      <c r="B21" s="66"/>
      <c r="C21" s="30"/>
      <c r="D21" s="14"/>
      <c r="E21" s="30"/>
      <c r="F21" s="31"/>
      <c r="G21" s="48"/>
      <c r="H21" s="57"/>
      <c r="I21" s="45">
        <f t="shared" si="1"/>
        <v>-0.00451388888888889</v>
      </c>
      <c r="J21" s="75"/>
      <c r="K21" s="47">
        <v>0.00451388888888889</v>
      </c>
      <c r="M21" s="49"/>
      <c r="N21" s="43"/>
    </row>
    <row r="22" spans="2:14" ht="12.75">
      <c r="B22" s="66"/>
      <c r="C22" s="30"/>
      <c r="D22" s="14"/>
      <c r="E22" s="30"/>
      <c r="F22" s="31"/>
      <c r="G22" s="44"/>
      <c r="H22" s="57"/>
      <c r="I22" s="45">
        <f t="shared" si="1"/>
        <v>-0.00486111111111111</v>
      </c>
      <c r="J22" s="75"/>
      <c r="K22" s="47">
        <v>0.00486111111111111</v>
      </c>
      <c r="M22" s="49"/>
      <c r="N22" s="43"/>
    </row>
    <row r="23" spans="2:14" ht="12.75">
      <c r="B23" s="66"/>
      <c r="C23" s="30"/>
      <c r="D23" s="14"/>
      <c r="E23" s="30"/>
      <c r="F23" s="31"/>
      <c r="G23" s="44"/>
      <c r="H23" s="57"/>
      <c r="I23" s="45">
        <f t="shared" si="1"/>
        <v>-0.00520833333333333</v>
      </c>
      <c r="J23" s="75"/>
      <c r="K23" s="47">
        <v>0.00520833333333333</v>
      </c>
      <c r="M23" s="49"/>
      <c r="N23" s="43"/>
    </row>
    <row r="24" spans="2:14" ht="12.75">
      <c r="B24" s="66"/>
      <c r="C24" s="30"/>
      <c r="D24" s="14"/>
      <c r="E24" s="30"/>
      <c r="F24" s="31"/>
      <c r="G24" s="44"/>
      <c r="H24" s="57"/>
      <c r="I24" s="45">
        <f t="shared" si="1"/>
        <v>-0.00555555555555556</v>
      </c>
      <c r="J24" s="75"/>
      <c r="K24" s="47">
        <v>0.00555555555555556</v>
      </c>
      <c r="M24" s="49"/>
      <c r="N24" s="43"/>
    </row>
    <row r="25" spans="2:14" ht="12.75">
      <c r="B25" s="66"/>
      <c r="C25" s="30"/>
      <c r="D25" s="14"/>
      <c r="E25" s="30"/>
      <c r="F25" s="31"/>
      <c r="G25" s="44"/>
      <c r="H25" s="57"/>
      <c r="I25" s="45">
        <f t="shared" si="1"/>
        <v>-0.00590277777777778</v>
      </c>
      <c r="J25" s="75"/>
      <c r="K25" s="47">
        <v>0.00590277777777778</v>
      </c>
      <c r="M25" s="49"/>
      <c r="N25" s="43"/>
    </row>
    <row r="26" spans="2:14" ht="12.75">
      <c r="B26" s="66"/>
      <c r="C26" s="30"/>
      <c r="D26" s="14"/>
      <c r="E26" s="30"/>
      <c r="F26" s="31"/>
      <c r="G26" s="44"/>
      <c r="H26" s="57"/>
      <c r="I26" s="45">
        <f t="shared" si="1"/>
        <v>-0.00625000000000002</v>
      </c>
      <c r="J26" s="75"/>
      <c r="K26" s="47">
        <v>0.00625000000000002</v>
      </c>
      <c r="M26" s="49"/>
      <c r="N26" s="43"/>
    </row>
    <row r="27" spans="2:14" ht="12.75">
      <c r="B27" s="66"/>
      <c r="C27" s="30"/>
      <c r="D27" s="14"/>
      <c r="E27" s="30"/>
      <c r="F27" s="31"/>
      <c r="G27" s="44"/>
      <c r="H27" s="57"/>
      <c r="I27" s="45">
        <f t="shared" si="1"/>
        <v>-0.00659722222222225</v>
      </c>
      <c r="J27" s="75"/>
      <c r="K27" s="47">
        <v>0.00659722222222225</v>
      </c>
      <c r="M27" s="49"/>
      <c r="N27" s="43"/>
    </row>
    <row r="28" spans="2:14" ht="12.75">
      <c r="B28" s="66"/>
      <c r="C28" s="30"/>
      <c r="D28" s="14"/>
      <c r="E28" s="30"/>
      <c r="F28" s="31"/>
      <c r="G28" s="44"/>
      <c r="H28" s="57"/>
      <c r="I28" s="45">
        <f t="shared" si="1"/>
        <v>-0.00694444444444448</v>
      </c>
      <c r="J28" s="75"/>
      <c r="K28" s="47">
        <v>0.00694444444444448</v>
      </c>
      <c r="M28" s="49"/>
      <c r="N28" s="43"/>
    </row>
    <row r="29" spans="2:14" ht="12.75">
      <c r="B29" s="66"/>
      <c r="C29" s="30"/>
      <c r="D29" s="14"/>
      <c r="E29" s="30"/>
      <c r="F29" s="31"/>
      <c r="G29" s="44"/>
      <c r="H29" s="57"/>
      <c r="I29" s="45">
        <f t="shared" si="1"/>
        <v>-0.00729166666666671</v>
      </c>
      <c r="J29" s="75"/>
      <c r="K29" s="47">
        <v>0.00729166666666671</v>
      </c>
      <c r="M29" s="49"/>
      <c r="N29" s="43"/>
    </row>
    <row r="30" spans="2:14" ht="12.75">
      <c r="B30" s="66"/>
      <c r="C30" s="30"/>
      <c r="D30" s="14"/>
      <c r="E30" s="30"/>
      <c r="F30" s="31"/>
      <c r="G30" s="44"/>
      <c r="H30" s="57"/>
      <c r="I30" s="45">
        <f t="shared" si="1"/>
        <v>-0.00763888888888894</v>
      </c>
      <c r="J30" s="75"/>
      <c r="K30" s="47">
        <v>0.00763888888888894</v>
      </c>
      <c r="M30" s="49"/>
      <c r="N30" s="43"/>
    </row>
    <row r="31" spans="2:14" ht="12.75">
      <c r="B31" s="66"/>
      <c r="C31" s="30"/>
      <c r="D31" s="14"/>
      <c r="E31" s="30"/>
      <c r="F31" s="31"/>
      <c r="G31" s="44"/>
      <c r="H31" s="57"/>
      <c r="I31" s="45">
        <f t="shared" si="1"/>
        <v>-0.00798611111111117</v>
      </c>
      <c r="J31" s="75"/>
      <c r="K31" s="47">
        <v>0.00798611111111117</v>
      </c>
      <c r="M31" s="49"/>
      <c r="N31" s="43"/>
    </row>
    <row r="32" spans="2:14" ht="12.75">
      <c r="B32" s="66"/>
      <c r="C32" s="30"/>
      <c r="D32" s="14"/>
      <c r="E32" s="30"/>
      <c r="F32" s="31"/>
      <c r="G32" s="44"/>
      <c r="H32" s="57"/>
      <c r="I32" s="45">
        <f t="shared" si="1"/>
        <v>-0.0083333333333334</v>
      </c>
      <c r="J32" s="75"/>
      <c r="K32" s="47">
        <v>0.0083333333333334</v>
      </c>
      <c r="M32" s="49"/>
      <c r="N32" s="43"/>
    </row>
    <row r="33" spans="2:14" ht="12.75">
      <c r="B33" s="66"/>
      <c r="C33" s="30"/>
      <c r="D33" s="14"/>
      <c r="E33" s="30"/>
      <c r="F33" s="31"/>
      <c r="G33" s="44"/>
      <c r="H33" s="57"/>
      <c r="I33" s="45">
        <f t="shared" si="1"/>
        <v>-0.00868055555555564</v>
      </c>
      <c r="J33" s="75"/>
      <c r="K33" s="47">
        <v>0.00868055555555564</v>
      </c>
      <c r="M33" s="49"/>
      <c r="N33" s="43"/>
    </row>
    <row r="34" spans="2:14" ht="12.75">
      <c r="B34" s="66"/>
      <c r="C34" s="30"/>
      <c r="D34" s="14"/>
      <c r="E34" s="30"/>
      <c r="F34" s="31"/>
      <c r="G34" s="44"/>
      <c r="H34" s="57"/>
      <c r="I34" s="45">
        <f t="shared" si="1"/>
        <v>-0.00902777777777787</v>
      </c>
      <c r="J34" s="75"/>
      <c r="K34" s="47">
        <v>0.00902777777777787</v>
      </c>
      <c r="M34" s="49"/>
      <c r="N34" s="43"/>
    </row>
    <row r="35" spans="2:14" ht="12.75">
      <c r="B35" s="66"/>
      <c r="C35" s="30"/>
      <c r="D35" s="14"/>
      <c r="E35" s="30"/>
      <c r="F35" s="31"/>
      <c r="G35" s="44"/>
      <c r="H35" s="57"/>
      <c r="I35" s="45">
        <f t="shared" si="1"/>
        <v>-0.0093750000000001</v>
      </c>
      <c r="J35" s="75"/>
      <c r="K35" s="47">
        <v>0.0093750000000001</v>
      </c>
      <c r="M35" s="49"/>
      <c r="N35" s="43"/>
    </row>
    <row r="36" spans="2:14" ht="12.75">
      <c r="B36" s="66"/>
      <c r="C36" s="30"/>
      <c r="D36" s="14"/>
      <c r="E36" s="30"/>
      <c r="F36" s="31"/>
      <c r="G36" s="44"/>
      <c r="H36" s="57"/>
      <c r="I36" s="45">
        <f t="shared" si="1"/>
        <v>-0.00972222222222233</v>
      </c>
      <c r="J36" s="75"/>
      <c r="K36" s="47">
        <v>0.00972222222222233</v>
      </c>
      <c r="M36" s="49"/>
      <c r="N36" s="43"/>
    </row>
    <row r="37" spans="2:14" ht="12.75">
      <c r="B37" s="66"/>
      <c r="C37" s="33"/>
      <c r="D37" s="34"/>
      <c r="E37" s="35"/>
      <c r="F37" s="36"/>
      <c r="G37" s="48"/>
      <c r="H37" s="57"/>
      <c r="I37" s="45">
        <f t="shared" si="1"/>
        <v>-0.0100694444444446</v>
      </c>
      <c r="J37" s="61"/>
      <c r="K37" s="47">
        <v>0.0100694444444446</v>
      </c>
      <c r="M37" s="43"/>
      <c r="N37" s="43"/>
    </row>
    <row r="38" spans="2:14" ht="12.75">
      <c r="B38" s="66"/>
      <c r="C38" s="33"/>
      <c r="D38" s="34"/>
      <c r="E38" s="35"/>
      <c r="F38" s="36"/>
      <c r="G38" s="48"/>
      <c r="H38" s="57"/>
      <c r="I38" s="45">
        <f t="shared" si="1"/>
        <v>-0.0104166666666668</v>
      </c>
      <c r="J38" s="61"/>
      <c r="K38" s="47">
        <v>0.0104166666666668</v>
      </c>
      <c r="M38" s="43"/>
      <c r="N38" s="43"/>
    </row>
    <row r="39" spans="2:14" ht="12.75">
      <c r="B39" s="66"/>
      <c r="C39" s="33"/>
      <c r="D39" s="34"/>
      <c r="E39" s="35"/>
      <c r="F39" s="36"/>
      <c r="G39" s="48"/>
      <c r="H39" s="57"/>
      <c r="I39" s="45">
        <f t="shared" si="1"/>
        <v>-0.010763888888889</v>
      </c>
      <c r="J39" s="61"/>
      <c r="K39" s="47">
        <v>0.010763888888889</v>
      </c>
      <c r="M39" s="43"/>
      <c r="N39" s="43"/>
    </row>
    <row r="40" spans="2:11" ht="12.75">
      <c r="B40" s="66"/>
      <c r="C40" s="33"/>
      <c r="D40" s="34"/>
      <c r="E40" s="35"/>
      <c r="F40" s="36"/>
      <c r="G40" s="48"/>
      <c r="H40" s="57"/>
      <c r="I40" s="45"/>
      <c r="J40" s="61"/>
      <c r="K40" s="47"/>
    </row>
    <row r="41" spans="2:11" ht="12.75">
      <c r="B41" s="66"/>
      <c r="C41" s="35"/>
      <c r="D41" s="34"/>
      <c r="E41" s="35"/>
      <c r="F41" s="36"/>
      <c r="G41" s="48"/>
      <c r="H41" s="57"/>
      <c r="I41" s="45"/>
      <c r="J41" s="61"/>
      <c r="K41" s="47"/>
    </row>
    <row r="42" spans="2:11" ht="12.75">
      <c r="B42" s="66"/>
      <c r="C42" s="35"/>
      <c r="D42" s="34"/>
      <c r="E42" s="35"/>
      <c r="F42" s="36"/>
      <c r="G42" s="48"/>
      <c r="H42" s="57"/>
      <c r="I42" s="45"/>
      <c r="J42" s="61"/>
      <c r="K42" s="47"/>
    </row>
    <row r="43" spans="2:11" ht="12.75">
      <c r="B43" s="113" t="s">
        <v>46</v>
      </c>
      <c r="C43" s="111"/>
      <c r="D43" s="111"/>
      <c r="E43" s="111"/>
      <c r="F43" s="112"/>
      <c r="G43" s="48"/>
      <c r="H43" s="57"/>
      <c r="I43" s="45"/>
      <c r="J43" s="45"/>
      <c r="K43" s="47"/>
    </row>
    <row r="44" spans="2:11" ht="12.75">
      <c r="B44" s="74"/>
      <c r="C44" s="14"/>
      <c r="D44" s="14"/>
      <c r="E44" s="14"/>
      <c r="F44" s="15"/>
      <c r="G44" s="48"/>
      <c r="H44" s="57"/>
      <c r="I44" s="45"/>
      <c r="J44" s="45"/>
      <c r="K44" s="47"/>
    </row>
    <row r="45" spans="2:11" ht="12.75">
      <c r="B45" s="74"/>
      <c r="C45" s="14"/>
      <c r="D45" s="14"/>
      <c r="E45" s="14"/>
      <c r="F45" s="15"/>
      <c r="G45" s="48"/>
      <c r="H45" s="57"/>
      <c r="I45" s="45"/>
      <c r="J45" s="45"/>
      <c r="K45" s="47"/>
    </row>
    <row r="46" spans="2:11" ht="12.75">
      <c r="B46" s="66"/>
      <c r="C46" s="32"/>
      <c r="D46" s="14"/>
      <c r="E46" s="30"/>
      <c r="F46" s="31"/>
      <c r="G46" s="48"/>
      <c r="H46" s="57"/>
      <c r="I46" s="45"/>
      <c r="J46" s="45"/>
      <c r="K46" s="47">
        <v>0.004166666666666667</v>
      </c>
    </row>
    <row r="47" spans="2:11" ht="12.75">
      <c r="B47" s="66"/>
      <c r="C47" s="32"/>
      <c r="D47" s="14"/>
      <c r="E47" s="30"/>
      <c r="F47" s="31"/>
      <c r="G47" s="48"/>
      <c r="H47" s="57"/>
      <c r="I47" s="45"/>
      <c r="J47" s="45"/>
      <c r="K47" s="47">
        <v>0.004513888888888889</v>
      </c>
    </row>
    <row r="48" spans="2:11" ht="12.75">
      <c r="B48" s="66"/>
      <c r="C48" s="30"/>
      <c r="D48" s="14"/>
      <c r="E48" s="30"/>
      <c r="F48" s="31"/>
      <c r="G48" s="48"/>
      <c r="H48" s="57"/>
      <c r="I48" s="45"/>
      <c r="J48" s="45"/>
      <c r="K48" s="47">
        <v>0.00486111111111111</v>
      </c>
    </row>
    <row r="49" spans="2:11" ht="12.75">
      <c r="B49" s="66"/>
      <c r="C49" s="30"/>
      <c r="D49" s="14"/>
      <c r="E49" s="30"/>
      <c r="F49" s="31"/>
      <c r="G49" s="48"/>
      <c r="H49" s="57"/>
      <c r="I49" s="45"/>
      <c r="J49" s="45"/>
      <c r="K49" s="47">
        <v>0.00520833333333334</v>
      </c>
    </row>
    <row r="50" spans="2:11" ht="12.75">
      <c r="B50" s="66"/>
      <c r="C50" s="35"/>
      <c r="D50" s="34"/>
      <c r="E50" s="35"/>
      <c r="F50" s="36"/>
      <c r="G50" s="48"/>
      <c r="H50" s="57"/>
      <c r="I50" s="45"/>
      <c r="J50" s="45"/>
      <c r="K50" s="47"/>
    </row>
    <row r="51" spans="2:11" ht="12.75">
      <c r="B51" s="66"/>
      <c r="C51" s="30"/>
      <c r="D51" s="14"/>
      <c r="E51" s="30"/>
      <c r="F51" s="31"/>
      <c r="G51" s="48"/>
      <c r="H51" s="57"/>
      <c r="I51" s="45"/>
      <c r="J51" s="45"/>
      <c r="K51" s="47"/>
    </row>
    <row r="52" spans="2:12" ht="13.5" thickBot="1">
      <c r="B52" s="67"/>
      <c r="C52" s="38"/>
      <c r="D52" s="16"/>
      <c r="E52" s="16"/>
      <c r="F52" s="39"/>
      <c r="G52" s="60"/>
      <c r="H52" s="50"/>
      <c r="I52" s="51"/>
      <c r="J52" s="51"/>
      <c r="K52" s="39"/>
      <c r="L52" s="52"/>
    </row>
  </sheetData>
  <mergeCells count="2">
    <mergeCell ref="B2:J2"/>
    <mergeCell ref="B43:F43"/>
  </mergeCells>
  <printOptions/>
  <pageMargins left="0.75" right="0.75" top="0.16" bottom="0.29" header="0.14" footer="0.31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B2:P53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8" sqref="H8:I14"/>
    </sheetView>
  </sheetViews>
  <sheetFormatPr defaultColWidth="11.421875" defaultRowHeight="12.75"/>
  <cols>
    <col min="1" max="1" width="1.7109375" style="0" customWidth="1"/>
    <col min="2" max="2" width="6.7109375" style="0" customWidth="1"/>
    <col min="3" max="4" width="14.7109375" style="0" customWidth="1"/>
    <col min="5" max="5" width="17.7109375" style="0" customWidth="1"/>
    <col min="6" max="6" width="12.7109375" style="0" customWidth="1"/>
    <col min="7" max="7" width="3.57421875" style="0" customWidth="1"/>
    <col min="8" max="8" width="12.7109375" style="0" customWidth="1"/>
    <col min="9" max="9" width="5.140625" style="0" customWidth="1"/>
    <col min="10" max="13" width="12.7109375" style="0" customWidth="1"/>
    <col min="14" max="14" width="1.7109375" style="0" customWidth="1"/>
  </cols>
  <sheetData>
    <row r="2" spans="2:10" ht="18">
      <c r="B2" s="109" t="s">
        <v>50</v>
      </c>
      <c r="C2" s="109"/>
      <c r="D2" s="109"/>
      <c r="E2" s="109"/>
      <c r="F2" s="109"/>
      <c r="G2" s="109"/>
      <c r="H2" s="109"/>
      <c r="I2" s="109"/>
      <c r="J2" s="109"/>
    </row>
    <row r="5" ht="13.5" thickBot="1"/>
    <row r="6" spans="2:13" s="6" customFormat="1" ht="13.5" thickBot="1">
      <c r="B6" s="3" t="s">
        <v>1</v>
      </c>
      <c r="C6" s="4" t="s">
        <v>2</v>
      </c>
      <c r="D6" s="4" t="s">
        <v>3</v>
      </c>
      <c r="E6" s="4" t="s">
        <v>4</v>
      </c>
      <c r="F6" s="5" t="s">
        <v>5</v>
      </c>
      <c r="G6" s="42"/>
      <c r="H6" s="3" t="s">
        <v>25</v>
      </c>
      <c r="I6" s="41" t="s">
        <v>18</v>
      </c>
      <c r="J6" s="4" t="s">
        <v>19</v>
      </c>
      <c r="K6" s="4" t="s">
        <v>20</v>
      </c>
      <c r="L6" s="4" t="s">
        <v>24</v>
      </c>
      <c r="M6" s="5" t="s">
        <v>21</v>
      </c>
    </row>
    <row r="7" spans="2:13" ht="11.25" customHeight="1" thickBot="1">
      <c r="B7" s="12"/>
      <c r="C7" s="12"/>
      <c r="D7" s="12"/>
      <c r="E7" s="12"/>
      <c r="F7" s="12"/>
      <c r="G7" s="43"/>
      <c r="H7" s="12"/>
      <c r="I7" s="12"/>
      <c r="J7" s="12"/>
      <c r="K7" s="12"/>
      <c r="L7" s="12"/>
      <c r="M7" s="12"/>
    </row>
    <row r="8" spans="2:14" ht="12.75">
      <c r="B8" s="66">
        <v>96</v>
      </c>
      <c r="C8" s="27" t="s">
        <v>53</v>
      </c>
      <c r="D8" s="28" t="s">
        <v>54</v>
      </c>
      <c r="E8" s="27" t="s">
        <v>57</v>
      </c>
      <c r="F8" s="82"/>
      <c r="G8" s="59"/>
      <c r="H8" s="25">
        <v>0.0011067129629629628</v>
      </c>
      <c r="I8" s="63">
        <v>6</v>
      </c>
      <c r="J8" s="45">
        <f>'cad DH 1'!I8</f>
        <v>0.0011269675925925926</v>
      </c>
      <c r="K8" s="45">
        <f>L8-M8</f>
        <v>0.0011067129629629628</v>
      </c>
      <c r="L8" s="45">
        <v>0.0011067129629629628</v>
      </c>
      <c r="M8" s="46">
        <v>0</v>
      </c>
      <c r="N8" s="43"/>
    </row>
    <row r="9" spans="2:14" ht="12.75">
      <c r="B9" s="66">
        <v>97</v>
      </c>
      <c r="C9" s="30" t="s">
        <v>55</v>
      </c>
      <c r="D9" s="14" t="s">
        <v>56</v>
      </c>
      <c r="E9" s="30" t="s">
        <v>57</v>
      </c>
      <c r="F9" s="83"/>
      <c r="G9" s="59"/>
      <c r="H9" s="25">
        <v>0.0011024305555555555</v>
      </c>
      <c r="I9" s="63">
        <v>5</v>
      </c>
      <c r="J9" s="45">
        <f>'cad DH 1'!I9</f>
        <v>0.0011024305555555555</v>
      </c>
      <c r="K9" s="45">
        <f>L9-M9</f>
        <v>0.0011353009259259257</v>
      </c>
      <c r="L9" s="45">
        <v>0.001482523148148148</v>
      </c>
      <c r="M9" s="47">
        <v>0.00034722222222222224</v>
      </c>
      <c r="N9" s="43"/>
    </row>
    <row r="10" spans="2:14" ht="12.75">
      <c r="B10" s="66">
        <v>98</v>
      </c>
      <c r="C10" s="30" t="s">
        <v>95</v>
      </c>
      <c r="D10" s="14" t="s">
        <v>96</v>
      </c>
      <c r="E10" s="30" t="s">
        <v>97</v>
      </c>
      <c r="F10" s="83"/>
      <c r="G10" s="59"/>
      <c r="H10" s="25">
        <v>0.001092013888888889</v>
      </c>
      <c r="I10" s="63">
        <v>3</v>
      </c>
      <c r="J10" s="45">
        <f>'cad DH 1'!I10</f>
        <v>0.0010920138888888893</v>
      </c>
      <c r="K10" s="45">
        <f aca="true" t="shared" si="0" ref="K10:K25">L10-M10</f>
        <v>0.001104398148148149</v>
      </c>
      <c r="L10" s="45">
        <v>0.001798842592592593</v>
      </c>
      <c r="M10" s="47">
        <v>0.000694444444444444</v>
      </c>
      <c r="N10" s="43"/>
    </row>
    <row r="11" spans="2:14" ht="12.75">
      <c r="B11" s="66">
        <v>103</v>
      </c>
      <c r="C11" s="30" t="s">
        <v>112</v>
      </c>
      <c r="D11" s="14" t="s">
        <v>163</v>
      </c>
      <c r="E11" s="30" t="s">
        <v>109</v>
      </c>
      <c r="F11" s="31"/>
      <c r="G11" s="59"/>
      <c r="H11" s="25">
        <v>0.000922337962962963</v>
      </c>
      <c r="I11" s="63">
        <v>1</v>
      </c>
      <c r="J11" s="45">
        <f>'cad DH 1'!I11</f>
        <v>0.0009223379629629599</v>
      </c>
      <c r="K11" s="45">
        <f t="shared" si="0"/>
        <v>0.0009435185185185154</v>
      </c>
      <c r="L11" s="45">
        <v>0.0019851851851851853</v>
      </c>
      <c r="M11" s="47">
        <v>0.00104166666666667</v>
      </c>
      <c r="N11" s="43"/>
    </row>
    <row r="12" spans="2:14" ht="12.75">
      <c r="B12" s="66">
        <v>104</v>
      </c>
      <c r="C12" s="30" t="s">
        <v>164</v>
      </c>
      <c r="D12" s="14" t="s">
        <v>165</v>
      </c>
      <c r="E12" s="30" t="s">
        <v>109</v>
      </c>
      <c r="F12" s="31"/>
      <c r="G12" s="60"/>
      <c r="H12" s="25">
        <v>0.0011675925925925927</v>
      </c>
      <c r="I12" s="63">
        <v>7</v>
      </c>
      <c r="J12" s="45">
        <f>'cad DH 1'!I12</f>
        <v>0.0011675925925925916</v>
      </c>
      <c r="K12" s="45">
        <f t="shared" si="0"/>
        <v>0.0011737268518518507</v>
      </c>
      <c r="L12" s="45">
        <v>0.0025626157407407407</v>
      </c>
      <c r="M12" s="47">
        <v>0.00138888888888889</v>
      </c>
      <c r="N12" s="43"/>
    </row>
    <row r="13" spans="2:14" ht="12.75">
      <c r="B13" s="66">
        <v>106</v>
      </c>
      <c r="C13" s="30" t="s">
        <v>166</v>
      </c>
      <c r="D13" s="14" t="s">
        <v>103</v>
      </c>
      <c r="E13" s="30" t="s">
        <v>109</v>
      </c>
      <c r="F13" s="31"/>
      <c r="G13" s="59"/>
      <c r="H13" s="25">
        <v>0.0010967592592592593</v>
      </c>
      <c r="I13" s="63">
        <v>4</v>
      </c>
      <c r="J13" s="45">
        <f>'cad DH 1'!I13</f>
        <v>0.0010967592592592606</v>
      </c>
      <c r="K13" s="45">
        <f t="shared" si="0"/>
        <v>0.0011490740740740751</v>
      </c>
      <c r="L13" s="45">
        <v>0.002885185185185185</v>
      </c>
      <c r="M13" s="47">
        <v>0.00173611111111111</v>
      </c>
      <c r="N13" s="43"/>
    </row>
    <row r="14" spans="2:14" ht="12.75">
      <c r="B14" s="66">
        <v>107</v>
      </c>
      <c r="C14" s="30" t="s">
        <v>167</v>
      </c>
      <c r="D14" s="14" t="s">
        <v>168</v>
      </c>
      <c r="E14" s="30" t="s">
        <v>169</v>
      </c>
      <c r="F14" s="31"/>
      <c r="G14" s="60"/>
      <c r="H14" s="25">
        <v>0.0010554398148148148</v>
      </c>
      <c r="I14" s="63">
        <v>2</v>
      </c>
      <c r="J14" s="45">
        <f>'cad DH 1'!I14</f>
        <v>0.001055439814814818</v>
      </c>
      <c r="K14" s="45">
        <f t="shared" si="0"/>
        <v>0.006944444444444449</v>
      </c>
      <c r="L14" s="45">
        <v>0.009027777777777779</v>
      </c>
      <c r="M14" s="47">
        <v>0.00208333333333333</v>
      </c>
      <c r="N14" s="43"/>
    </row>
    <row r="15" spans="2:14" ht="12.75">
      <c r="B15" s="66"/>
      <c r="C15" s="30"/>
      <c r="D15" s="14"/>
      <c r="E15" s="30"/>
      <c r="F15" s="31"/>
      <c r="G15" s="59"/>
      <c r="H15" s="25"/>
      <c r="I15" s="63">
        <v>8</v>
      </c>
      <c r="J15" s="45">
        <f>'cad DH 1'!I15</f>
        <v>-0.00243055555555556</v>
      </c>
      <c r="K15" s="45">
        <f t="shared" si="0"/>
        <v>-0.00243055555555555</v>
      </c>
      <c r="L15" s="45"/>
      <c r="M15" s="47">
        <v>0.00243055555555555</v>
      </c>
      <c r="N15" s="43"/>
    </row>
    <row r="16" spans="2:14" ht="12.75">
      <c r="B16" s="66"/>
      <c r="C16" s="30"/>
      <c r="D16" s="14"/>
      <c r="E16" s="30"/>
      <c r="F16" s="31"/>
      <c r="G16" s="60"/>
      <c r="H16" s="25"/>
      <c r="I16" s="63">
        <v>9</v>
      </c>
      <c r="J16" s="45">
        <f>'cad DH 1'!I16</f>
        <v>-0.00277777777777778</v>
      </c>
      <c r="K16" s="45">
        <f t="shared" si="0"/>
        <v>-0.00277777777777777</v>
      </c>
      <c r="L16" s="45"/>
      <c r="M16" s="47">
        <v>0.00277777777777777</v>
      </c>
      <c r="N16" s="43"/>
    </row>
    <row r="17" spans="2:16" ht="12.75">
      <c r="B17" s="66"/>
      <c r="C17" s="30"/>
      <c r="D17" s="14"/>
      <c r="E17" s="30"/>
      <c r="F17" s="31"/>
      <c r="G17" s="59"/>
      <c r="H17" s="25"/>
      <c r="I17" s="63">
        <v>10</v>
      </c>
      <c r="J17" s="45">
        <f>'cad DH 1'!I17</f>
        <v>-0.003125</v>
      </c>
      <c r="K17" s="45">
        <f t="shared" si="0"/>
        <v>-0.00312499999999999</v>
      </c>
      <c r="L17" s="45"/>
      <c r="M17" s="47">
        <v>0.00312499999999999</v>
      </c>
      <c r="N17" s="43"/>
      <c r="O17" s="49"/>
      <c r="P17" s="43"/>
    </row>
    <row r="18" spans="2:16" ht="12.75">
      <c r="B18" s="66"/>
      <c r="C18" s="30"/>
      <c r="D18" s="14"/>
      <c r="E18" s="30"/>
      <c r="F18" s="31"/>
      <c r="G18" s="59"/>
      <c r="H18" s="25"/>
      <c r="I18" s="63">
        <v>11</v>
      </c>
      <c r="J18" s="45">
        <f>'cad DH 1'!I18</f>
        <v>-0.00347222222222222</v>
      </c>
      <c r="K18" s="45">
        <f t="shared" si="0"/>
        <v>-0.00347222222222221</v>
      </c>
      <c r="L18" s="45"/>
      <c r="M18" s="47">
        <v>0.00347222222222221</v>
      </c>
      <c r="N18" s="43"/>
      <c r="O18" s="70"/>
      <c r="P18" s="43"/>
    </row>
    <row r="19" spans="2:16" ht="12.75">
      <c r="B19" s="66"/>
      <c r="C19" s="30"/>
      <c r="D19" s="14"/>
      <c r="E19" s="30"/>
      <c r="F19" s="31"/>
      <c r="G19" s="59"/>
      <c r="H19" s="25"/>
      <c r="I19" s="63">
        <v>12</v>
      </c>
      <c r="J19" s="45">
        <f>'cad DH 1'!I19</f>
        <v>-0.00381944444444444</v>
      </c>
      <c r="K19" s="45">
        <f t="shared" si="0"/>
        <v>-0.00381944444444443</v>
      </c>
      <c r="L19" s="45"/>
      <c r="M19" s="47">
        <v>0.00381944444444443</v>
      </c>
      <c r="N19" s="43"/>
      <c r="O19" s="49"/>
      <c r="P19" s="43"/>
    </row>
    <row r="20" spans="2:16" ht="12.75">
      <c r="B20" s="66"/>
      <c r="C20" s="32"/>
      <c r="D20" s="14"/>
      <c r="E20" s="30"/>
      <c r="F20" s="31"/>
      <c r="G20" s="60"/>
      <c r="H20" s="25"/>
      <c r="I20" s="63">
        <v>13</v>
      </c>
      <c r="J20" s="45">
        <f>'cad DH 1'!I20</f>
        <v>-0.00416666666666667</v>
      </c>
      <c r="K20" s="45">
        <f t="shared" si="0"/>
        <v>-0.00416666666666665</v>
      </c>
      <c r="L20" s="45"/>
      <c r="M20" s="47">
        <v>0.00416666666666665</v>
      </c>
      <c r="N20" s="43"/>
      <c r="O20" s="49"/>
      <c r="P20" s="43"/>
    </row>
    <row r="21" spans="2:16" ht="12.75">
      <c r="B21" s="66"/>
      <c r="C21" s="30"/>
      <c r="D21" s="14"/>
      <c r="E21" s="30"/>
      <c r="F21" s="31"/>
      <c r="G21" s="60"/>
      <c r="H21" s="25"/>
      <c r="I21" s="63">
        <v>14</v>
      </c>
      <c r="J21" s="45">
        <f>'cad DH 1'!I21</f>
        <v>-0.00451388888888889</v>
      </c>
      <c r="K21" s="45">
        <f t="shared" si="0"/>
        <v>-0.00451388888888887</v>
      </c>
      <c r="L21" s="45"/>
      <c r="M21" s="47">
        <v>0.00451388888888887</v>
      </c>
      <c r="N21" s="43"/>
      <c r="O21" s="49"/>
      <c r="P21" s="43"/>
    </row>
    <row r="22" spans="2:16" ht="12.75">
      <c r="B22" s="66"/>
      <c r="C22" s="30"/>
      <c r="D22" s="14"/>
      <c r="E22" s="30"/>
      <c r="F22" s="31"/>
      <c r="G22" s="59"/>
      <c r="H22" s="25"/>
      <c r="I22" s="63">
        <v>15</v>
      </c>
      <c r="J22" s="45">
        <f>'cad DH 1'!I22</f>
        <v>-0.00486111111111111</v>
      </c>
      <c r="K22" s="45">
        <f t="shared" si="0"/>
        <v>-0.00486111111111109</v>
      </c>
      <c r="L22" s="45"/>
      <c r="M22" s="47">
        <v>0.00486111111111109</v>
      </c>
      <c r="N22" s="43"/>
      <c r="O22" s="49"/>
      <c r="P22" s="43"/>
    </row>
    <row r="23" spans="2:16" ht="12.75">
      <c r="B23" s="66"/>
      <c r="C23" s="30"/>
      <c r="D23" s="14"/>
      <c r="E23" s="30"/>
      <c r="F23" s="31"/>
      <c r="G23" s="59"/>
      <c r="H23" s="25"/>
      <c r="I23" s="63">
        <v>16</v>
      </c>
      <c r="J23" s="45">
        <f>'cad DH 1'!I23</f>
        <v>-0.00520833333333333</v>
      </c>
      <c r="K23" s="45">
        <f t="shared" si="0"/>
        <v>-0.00520833333333331</v>
      </c>
      <c r="L23" s="45"/>
      <c r="M23" s="47">
        <v>0.00520833333333331</v>
      </c>
      <c r="N23" s="43"/>
      <c r="O23" s="49"/>
      <c r="P23" s="43"/>
    </row>
    <row r="24" spans="2:16" ht="12.75">
      <c r="B24" s="66"/>
      <c r="C24" s="30"/>
      <c r="D24" s="14"/>
      <c r="E24" s="30"/>
      <c r="F24" s="31"/>
      <c r="G24" s="59"/>
      <c r="H24" s="25"/>
      <c r="I24" s="63">
        <v>17</v>
      </c>
      <c r="J24" s="45">
        <f>'cad DH 1'!I24</f>
        <v>-0.00555555555555556</v>
      </c>
      <c r="K24" s="45">
        <f t="shared" si="0"/>
        <v>-0.00555555555555553</v>
      </c>
      <c r="L24" s="45"/>
      <c r="M24" s="47">
        <v>0.00555555555555553</v>
      </c>
      <c r="N24" s="43"/>
      <c r="O24" s="49"/>
      <c r="P24" s="43"/>
    </row>
    <row r="25" spans="2:16" ht="12.75">
      <c r="B25" s="66"/>
      <c r="C25" s="30"/>
      <c r="D25" s="14"/>
      <c r="E25" s="30"/>
      <c r="F25" s="31"/>
      <c r="G25" s="59"/>
      <c r="H25" s="25"/>
      <c r="I25" s="63">
        <v>18</v>
      </c>
      <c r="J25" s="45">
        <f>'cad DH 1'!I25</f>
        <v>-0.00590277777777778</v>
      </c>
      <c r="K25" s="45">
        <f t="shared" si="0"/>
        <v>-0.00590277777777775</v>
      </c>
      <c r="L25" s="45"/>
      <c r="M25" s="47">
        <v>0.00590277777777775</v>
      </c>
      <c r="N25" s="43"/>
      <c r="O25" s="49"/>
      <c r="P25" s="43"/>
    </row>
    <row r="26" spans="2:16" ht="12.75">
      <c r="B26" s="66"/>
      <c r="C26" s="30"/>
      <c r="D26" s="14"/>
      <c r="E26" s="30"/>
      <c r="F26" s="31"/>
      <c r="G26" s="59"/>
      <c r="H26" s="25"/>
      <c r="I26" s="63">
        <v>19</v>
      </c>
      <c r="J26" s="45">
        <f>'cad DH 1'!I26</f>
        <v>-0.00625000000000002</v>
      </c>
      <c r="K26" s="45">
        <f aca="true" t="shared" si="1" ref="K26:K39">L26-M26</f>
        <v>-0.00624999999999997</v>
      </c>
      <c r="L26" s="45"/>
      <c r="M26" s="47">
        <v>0.00624999999999997</v>
      </c>
      <c r="N26" s="43"/>
      <c r="O26" s="49"/>
      <c r="P26" s="43"/>
    </row>
    <row r="27" spans="2:16" ht="12.75">
      <c r="B27" s="66"/>
      <c r="C27" s="30"/>
      <c r="D27" s="14"/>
      <c r="E27" s="30"/>
      <c r="F27" s="31"/>
      <c r="G27" s="59"/>
      <c r="H27" s="25"/>
      <c r="I27" s="63">
        <v>20</v>
      </c>
      <c r="J27" s="45">
        <f>'cad DH 1'!I27</f>
        <v>-0.00659722222222225</v>
      </c>
      <c r="K27" s="45">
        <f t="shared" si="1"/>
        <v>-0.00659722222222219</v>
      </c>
      <c r="L27" s="45"/>
      <c r="M27" s="47">
        <v>0.00659722222222219</v>
      </c>
      <c r="N27" s="43"/>
      <c r="O27" s="49"/>
      <c r="P27" s="43"/>
    </row>
    <row r="28" spans="2:16" ht="12.75">
      <c r="B28" s="66"/>
      <c r="C28" s="30"/>
      <c r="D28" s="14"/>
      <c r="E28" s="30"/>
      <c r="F28" s="31"/>
      <c r="G28" s="59"/>
      <c r="H28" s="25"/>
      <c r="I28" s="63">
        <v>21</v>
      </c>
      <c r="J28" s="45">
        <f>'cad DH 1'!I28</f>
        <v>-0.00694444444444448</v>
      </c>
      <c r="K28" s="45">
        <f t="shared" si="1"/>
        <v>-0.00694444444444441</v>
      </c>
      <c r="L28" s="45"/>
      <c r="M28" s="47">
        <v>0.00694444444444441</v>
      </c>
      <c r="N28" s="43"/>
      <c r="O28" s="49"/>
      <c r="P28" s="43"/>
    </row>
    <row r="29" spans="2:16" ht="12.75">
      <c r="B29" s="66"/>
      <c r="C29" s="30"/>
      <c r="D29" s="14"/>
      <c r="E29" s="30"/>
      <c r="F29" s="31"/>
      <c r="G29" s="59"/>
      <c r="H29" s="25"/>
      <c r="I29" s="63">
        <v>22</v>
      </c>
      <c r="J29" s="45">
        <f>'cad DH 1'!I29</f>
        <v>-0.00729166666666671</v>
      </c>
      <c r="K29" s="45">
        <f t="shared" si="1"/>
        <v>-0.00729166666666663</v>
      </c>
      <c r="L29" s="45"/>
      <c r="M29" s="47">
        <v>0.00729166666666663</v>
      </c>
      <c r="N29" s="43"/>
      <c r="O29" s="49"/>
      <c r="P29" s="43"/>
    </row>
    <row r="30" spans="2:16" ht="12.75">
      <c r="B30" s="66"/>
      <c r="C30" s="30"/>
      <c r="D30" s="14"/>
      <c r="E30" s="30"/>
      <c r="F30" s="31"/>
      <c r="G30" s="59"/>
      <c r="H30" s="25"/>
      <c r="I30" s="63">
        <v>23</v>
      </c>
      <c r="J30" s="45">
        <f>'cad DH 1'!I30</f>
        <v>-0.00763888888888894</v>
      </c>
      <c r="K30" s="45">
        <f t="shared" si="1"/>
        <v>-0.00763888888888885</v>
      </c>
      <c r="L30" s="45"/>
      <c r="M30" s="47">
        <v>0.00763888888888885</v>
      </c>
      <c r="N30" s="43"/>
      <c r="O30" s="49"/>
      <c r="P30" s="43"/>
    </row>
    <row r="31" spans="2:16" ht="12.75">
      <c r="B31" s="66"/>
      <c r="C31" s="30"/>
      <c r="D31" s="14"/>
      <c r="E31" s="30"/>
      <c r="F31" s="31"/>
      <c r="G31" s="59"/>
      <c r="H31" s="25"/>
      <c r="I31" s="63">
        <v>24</v>
      </c>
      <c r="J31" s="45">
        <f>'cad DH 1'!I31</f>
        <v>-0.00798611111111117</v>
      </c>
      <c r="K31" s="45">
        <f t="shared" si="1"/>
        <v>-0.00798611111111107</v>
      </c>
      <c r="L31" s="45"/>
      <c r="M31" s="47">
        <v>0.00798611111111107</v>
      </c>
      <c r="N31" s="43"/>
      <c r="O31" s="49"/>
      <c r="P31" s="43"/>
    </row>
    <row r="32" spans="2:16" ht="12.75">
      <c r="B32" s="66"/>
      <c r="C32" s="30"/>
      <c r="D32" s="14"/>
      <c r="E32" s="30"/>
      <c r="F32" s="31"/>
      <c r="G32" s="59"/>
      <c r="H32" s="25"/>
      <c r="I32" s="63">
        <v>25</v>
      </c>
      <c r="J32" s="45">
        <f>'cad DH 1'!I32</f>
        <v>-0.0083333333333334</v>
      </c>
      <c r="K32" s="45">
        <f t="shared" si="1"/>
        <v>-0.00833333333333329</v>
      </c>
      <c r="L32" s="45"/>
      <c r="M32" s="47">
        <v>0.00833333333333329</v>
      </c>
      <c r="N32" s="43"/>
      <c r="O32" s="49"/>
      <c r="P32" s="43"/>
    </row>
    <row r="33" spans="2:16" ht="12.75">
      <c r="B33" s="66"/>
      <c r="C33" s="30"/>
      <c r="D33" s="14"/>
      <c r="E33" s="30"/>
      <c r="F33" s="31"/>
      <c r="G33" s="59"/>
      <c r="H33" s="25"/>
      <c r="I33" s="63">
        <v>26</v>
      </c>
      <c r="J33" s="45">
        <f>'cad DH 1'!I33</f>
        <v>-0.00868055555555564</v>
      </c>
      <c r="K33" s="45">
        <f t="shared" si="1"/>
        <v>-0.00868055555555551</v>
      </c>
      <c r="L33" s="45"/>
      <c r="M33" s="47">
        <v>0.00868055555555551</v>
      </c>
      <c r="N33" s="43"/>
      <c r="O33" s="49"/>
      <c r="P33" s="43"/>
    </row>
    <row r="34" spans="2:16" ht="12.75">
      <c r="B34" s="66"/>
      <c r="C34" s="30"/>
      <c r="D34" s="14"/>
      <c r="E34" s="30"/>
      <c r="F34" s="31"/>
      <c r="G34" s="59"/>
      <c r="H34" s="25"/>
      <c r="I34" s="63">
        <v>27</v>
      </c>
      <c r="J34" s="45">
        <f>'cad DH 1'!I34</f>
        <v>-0.00902777777777787</v>
      </c>
      <c r="K34" s="45">
        <f t="shared" si="1"/>
        <v>-0.00902777777777773</v>
      </c>
      <c r="L34" s="45"/>
      <c r="M34" s="47">
        <v>0.00902777777777773</v>
      </c>
      <c r="N34" s="43"/>
      <c r="O34" s="49"/>
      <c r="P34" s="43"/>
    </row>
    <row r="35" spans="2:16" ht="12.75">
      <c r="B35" s="66"/>
      <c r="C35" s="30"/>
      <c r="D35" s="14"/>
      <c r="E35" s="30"/>
      <c r="F35" s="31"/>
      <c r="G35" s="59"/>
      <c r="H35" s="25"/>
      <c r="I35" s="63">
        <v>28</v>
      </c>
      <c r="J35" s="45">
        <f>'cad DH 1'!I35</f>
        <v>-0.0093750000000001</v>
      </c>
      <c r="K35" s="45">
        <f t="shared" si="1"/>
        <v>-0.00937499999999995</v>
      </c>
      <c r="L35" s="45"/>
      <c r="M35" s="47">
        <v>0.00937499999999995</v>
      </c>
      <c r="N35" s="43"/>
      <c r="O35" s="49"/>
      <c r="P35" s="43"/>
    </row>
    <row r="36" spans="2:16" ht="12.75">
      <c r="B36" s="66"/>
      <c r="C36" s="30"/>
      <c r="D36" s="14"/>
      <c r="E36" s="30"/>
      <c r="F36" s="31"/>
      <c r="G36" s="59"/>
      <c r="H36" s="25"/>
      <c r="I36" s="63">
        <v>29</v>
      </c>
      <c r="J36" s="45">
        <f>'cad DH 1'!I36</f>
        <v>-0.00972222222222233</v>
      </c>
      <c r="K36" s="45">
        <f t="shared" si="1"/>
        <v>-0.00972222222222217</v>
      </c>
      <c r="L36" s="45"/>
      <c r="M36" s="47">
        <v>0.00972222222222217</v>
      </c>
      <c r="N36" s="43"/>
      <c r="O36" s="49"/>
      <c r="P36" s="43"/>
    </row>
    <row r="37" spans="2:16" ht="12.75">
      <c r="B37" s="66"/>
      <c r="C37" s="30"/>
      <c r="D37" s="14"/>
      <c r="E37" s="30"/>
      <c r="F37" s="31"/>
      <c r="G37" s="59"/>
      <c r="H37" s="25"/>
      <c r="I37" s="63">
        <v>30</v>
      </c>
      <c r="J37" s="45">
        <f>'cad DH 1'!I37</f>
        <v>-0.0100694444444446</v>
      </c>
      <c r="K37" s="45">
        <f t="shared" si="1"/>
        <v>-0.0100694444444444</v>
      </c>
      <c r="L37" s="45"/>
      <c r="M37" s="47">
        <v>0.0100694444444444</v>
      </c>
      <c r="N37" s="43"/>
      <c r="O37" s="49"/>
      <c r="P37" s="43"/>
    </row>
    <row r="38" spans="2:16" ht="12.75">
      <c r="B38" s="66"/>
      <c r="C38" s="30"/>
      <c r="D38" s="14"/>
      <c r="E38" s="30"/>
      <c r="F38" s="31"/>
      <c r="G38" s="59"/>
      <c r="H38" s="25"/>
      <c r="I38" s="63">
        <v>31</v>
      </c>
      <c r="J38" s="45">
        <f>'cad DH 1'!I38</f>
        <v>-0.0104166666666668</v>
      </c>
      <c r="K38" s="45">
        <f t="shared" si="1"/>
        <v>-0.0104166666666666</v>
      </c>
      <c r="L38" s="45"/>
      <c r="M38" s="47">
        <v>0.0104166666666666</v>
      </c>
      <c r="N38" s="43"/>
      <c r="O38" s="49"/>
      <c r="P38" s="43"/>
    </row>
    <row r="39" spans="2:16" ht="12.75">
      <c r="B39" s="66"/>
      <c r="C39" s="33"/>
      <c r="D39" s="34"/>
      <c r="E39" s="35"/>
      <c r="F39" s="36"/>
      <c r="G39" s="60"/>
      <c r="H39" s="25"/>
      <c r="I39" s="63">
        <v>32</v>
      </c>
      <c r="J39" s="45">
        <f>'cad DH 1'!I39</f>
        <v>-0.010763888888889</v>
      </c>
      <c r="K39" s="45">
        <f t="shared" si="1"/>
        <v>-0.0107638888888888</v>
      </c>
      <c r="L39" s="61"/>
      <c r="M39" s="47">
        <v>0.0107638888888888</v>
      </c>
      <c r="N39" s="43"/>
      <c r="O39" s="43"/>
      <c r="P39" s="43"/>
    </row>
    <row r="40" spans="2:14" ht="12.75">
      <c r="B40" s="66"/>
      <c r="C40" s="33"/>
      <c r="D40" s="34"/>
      <c r="E40" s="35"/>
      <c r="F40" s="36"/>
      <c r="G40" s="60"/>
      <c r="H40" s="25"/>
      <c r="I40" s="63"/>
      <c r="J40" s="45"/>
      <c r="K40" s="45"/>
      <c r="L40" s="61"/>
      <c r="M40" s="47"/>
      <c r="N40" s="43"/>
    </row>
    <row r="41" spans="2:14" ht="12.75">
      <c r="B41" s="66"/>
      <c r="C41" s="35"/>
      <c r="D41" s="34"/>
      <c r="E41" s="35"/>
      <c r="F41" s="36"/>
      <c r="G41" s="60"/>
      <c r="H41" s="25"/>
      <c r="I41" s="63"/>
      <c r="J41" s="45"/>
      <c r="K41" s="45"/>
      <c r="L41" s="61"/>
      <c r="M41" s="47"/>
      <c r="N41" s="43"/>
    </row>
    <row r="42" spans="2:14" ht="12.75">
      <c r="B42" s="66"/>
      <c r="C42" s="35"/>
      <c r="D42" s="34"/>
      <c r="E42" s="35"/>
      <c r="F42" s="36"/>
      <c r="G42" s="60"/>
      <c r="H42" s="25"/>
      <c r="I42" s="63"/>
      <c r="J42" s="45"/>
      <c r="K42" s="45"/>
      <c r="L42" s="61"/>
      <c r="M42" s="47"/>
      <c r="N42" s="43"/>
    </row>
    <row r="43" spans="2:14" ht="12.75">
      <c r="B43" s="113" t="s">
        <v>46</v>
      </c>
      <c r="C43" s="111"/>
      <c r="D43" s="111"/>
      <c r="E43" s="111"/>
      <c r="F43" s="112"/>
      <c r="G43" s="60"/>
      <c r="H43" s="62"/>
      <c r="I43" s="62"/>
      <c r="J43" s="45"/>
      <c r="K43" s="45"/>
      <c r="L43" s="61"/>
      <c r="M43" s="47"/>
      <c r="N43" s="43"/>
    </row>
    <row r="44" spans="2:14" ht="12.75">
      <c r="B44" s="74"/>
      <c r="C44" s="14"/>
      <c r="D44" s="14"/>
      <c r="E44" s="14"/>
      <c r="F44" s="15"/>
      <c r="G44" s="60"/>
      <c r="H44" s="62"/>
      <c r="I44" s="62"/>
      <c r="J44" s="45"/>
      <c r="K44" s="45"/>
      <c r="L44" s="61"/>
      <c r="M44" s="47"/>
      <c r="N44" s="43"/>
    </row>
    <row r="45" spans="2:14" ht="12.75">
      <c r="B45" s="74"/>
      <c r="C45" s="14"/>
      <c r="D45" s="14"/>
      <c r="E45" s="14"/>
      <c r="F45" s="15"/>
      <c r="G45" s="60"/>
      <c r="H45" s="62"/>
      <c r="I45" s="62"/>
      <c r="J45" s="45"/>
      <c r="K45" s="45"/>
      <c r="L45" s="61"/>
      <c r="M45" s="47"/>
      <c r="N45" s="43"/>
    </row>
    <row r="46" spans="2:14" ht="12.75">
      <c r="B46" s="66"/>
      <c r="C46" s="32"/>
      <c r="D46" s="14"/>
      <c r="E46" s="30"/>
      <c r="F46" s="31"/>
      <c r="G46" s="60"/>
      <c r="H46" s="25"/>
      <c r="I46" s="62"/>
      <c r="J46" s="45"/>
      <c r="K46" s="45"/>
      <c r="L46" s="61"/>
      <c r="M46" s="47"/>
      <c r="N46" s="43"/>
    </row>
    <row r="47" spans="2:14" ht="12.75">
      <c r="B47" s="66"/>
      <c r="C47" s="32"/>
      <c r="D47" s="14"/>
      <c r="E47" s="30"/>
      <c r="F47" s="31"/>
      <c r="G47" s="60"/>
      <c r="H47" s="25"/>
      <c r="I47" s="62"/>
      <c r="J47" s="45"/>
      <c r="K47" s="45"/>
      <c r="L47" s="61"/>
      <c r="M47" s="47"/>
      <c r="N47" s="43"/>
    </row>
    <row r="48" spans="2:14" ht="12.75">
      <c r="B48" s="66"/>
      <c r="C48" s="30"/>
      <c r="D48" s="14"/>
      <c r="E48" s="30"/>
      <c r="F48" s="31"/>
      <c r="G48" s="60"/>
      <c r="H48" s="25"/>
      <c r="I48" s="62"/>
      <c r="J48" s="45"/>
      <c r="K48" s="45"/>
      <c r="L48" s="61"/>
      <c r="M48" s="47"/>
      <c r="N48" s="43"/>
    </row>
    <row r="49" spans="2:14" ht="12.75">
      <c r="B49" s="66"/>
      <c r="C49" s="30"/>
      <c r="D49" s="14"/>
      <c r="E49" s="30"/>
      <c r="F49" s="31"/>
      <c r="G49" s="60"/>
      <c r="H49" s="25"/>
      <c r="I49" s="62"/>
      <c r="J49" s="45"/>
      <c r="K49" s="45"/>
      <c r="L49" s="61"/>
      <c r="M49" s="47"/>
      <c r="N49" s="43"/>
    </row>
    <row r="50" spans="2:14" ht="12.75">
      <c r="B50" s="66"/>
      <c r="C50" s="35"/>
      <c r="D50" s="34"/>
      <c r="E50" s="35"/>
      <c r="F50" s="36"/>
      <c r="G50" s="60"/>
      <c r="H50" s="25"/>
      <c r="I50" s="62"/>
      <c r="J50" s="45"/>
      <c r="K50" s="45"/>
      <c r="L50" s="61"/>
      <c r="M50" s="47"/>
      <c r="N50" s="43"/>
    </row>
    <row r="51" spans="2:14" ht="12.75">
      <c r="B51" s="66"/>
      <c r="C51" s="30"/>
      <c r="D51" s="14"/>
      <c r="E51" s="30"/>
      <c r="F51" s="31"/>
      <c r="G51" s="60"/>
      <c r="H51" s="25"/>
      <c r="I51" s="62"/>
      <c r="J51" s="45"/>
      <c r="K51" s="45"/>
      <c r="L51" s="61"/>
      <c r="M51" s="47"/>
      <c r="N51" s="43"/>
    </row>
    <row r="52" spans="2:14" ht="13.5" thickBot="1">
      <c r="B52" s="67"/>
      <c r="C52" s="38"/>
      <c r="D52" s="16"/>
      <c r="E52" s="16"/>
      <c r="F52" s="39"/>
      <c r="G52" s="60"/>
      <c r="H52" s="69"/>
      <c r="I52" s="69"/>
      <c r="J52" s="45"/>
      <c r="K52" s="45"/>
      <c r="L52" s="61"/>
      <c r="M52" s="80"/>
      <c r="N52" s="43"/>
    </row>
    <row r="53" spans="8:13" ht="12.75">
      <c r="H53" s="58"/>
      <c r="I53" s="58"/>
      <c r="J53" s="58"/>
      <c r="K53" s="58"/>
      <c r="L53" s="58"/>
      <c r="M53" s="58"/>
    </row>
  </sheetData>
  <mergeCells count="2">
    <mergeCell ref="B2:J2"/>
    <mergeCell ref="B43:F43"/>
  </mergeCells>
  <printOptions/>
  <pageMargins left="0.12" right="0.55" top="0.43" bottom="0.37" header="0.4921259845" footer="0.492125984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T46"/>
  <sheetViews>
    <sheetView workbookViewId="0" topLeftCell="A10">
      <selection activeCell="H40" sqref="H40"/>
    </sheetView>
  </sheetViews>
  <sheetFormatPr defaultColWidth="11.421875" defaultRowHeight="12.75"/>
  <cols>
    <col min="1" max="1" width="5.7109375" style="0" customWidth="1"/>
    <col min="2" max="2" width="6.140625" style="0" customWidth="1"/>
    <col min="3" max="4" width="14.7109375" style="0" customWidth="1"/>
    <col min="5" max="5" width="17.7109375" style="0" customWidth="1"/>
    <col min="6" max="6" width="12.7109375" style="0" customWidth="1"/>
    <col min="7" max="7" width="1.7109375" style="0" customWidth="1"/>
    <col min="8" max="8" width="10.7109375" style="1" customWidth="1"/>
    <col min="9" max="9" width="6.7109375" style="1" customWidth="1"/>
    <col min="10" max="10" width="5.7109375" style="1" customWidth="1"/>
    <col min="11" max="12" width="6.7109375" style="1" customWidth="1"/>
    <col min="13" max="13" width="1.7109375" style="1" customWidth="1"/>
    <col min="14" max="14" width="10.7109375" style="1" customWidth="1"/>
    <col min="15" max="15" width="5.7109375" style="1" customWidth="1"/>
    <col min="16" max="17" width="6.7109375" style="1" customWidth="1"/>
    <col min="18" max="18" width="1.7109375" style="1" customWidth="1"/>
    <col min="19" max="19" width="12.28125" style="1" customWidth="1"/>
    <col min="20" max="20" width="10.7109375" style="1" customWidth="1"/>
  </cols>
  <sheetData>
    <row r="1" spans="8:20" ht="12.75">
      <c r="H1"/>
      <c r="I1"/>
      <c r="J1"/>
      <c r="K1"/>
      <c r="L1"/>
      <c r="M1"/>
      <c r="N1"/>
      <c r="O1"/>
      <c r="P1"/>
      <c r="Q1"/>
      <c r="R1"/>
      <c r="S1"/>
      <c r="T1"/>
    </row>
    <row r="2" spans="1:20" ht="18">
      <c r="A2" s="109" t="s">
        <v>58</v>
      </c>
      <c r="B2" s="109"/>
      <c r="C2" s="109"/>
      <c r="D2" s="109"/>
      <c r="E2" s="109"/>
      <c r="F2" s="109"/>
      <c r="G2" s="109"/>
      <c r="H2" s="109"/>
      <c r="I2" s="109"/>
      <c r="J2" s="109"/>
      <c r="K2"/>
      <c r="L2"/>
      <c r="M2"/>
      <c r="N2"/>
      <c r="O2"/>
      <c r="P2"/>
      <c r="Q2"/>
      <c r="R2"/>
      <c r="S2"/>
      <c r="T2"/>
    </row>
    <row r="3" spans="8:20" ht="12.75">
      <c r="H3"/>
      <c r="I3"/>
      <c r="J3"/>
      <c r="K3"/>
      <c r="L3"/>
      <c r="M3"/>
      <c r="N3"/>
      <c r="O3"/>
      <c r="P3"/>
      <c r="Q3"/>
      <c r="R3"/>
      <c r="S3"/>
      <c r="T3"/>
    </row>
    <row r="4" spans="1:20" ht="12.75">
      <c r="A4" s="110" t="s">
        <v>38</v>
      </c>
      <c r="B4" s="110"/>
      <c r="C4" s="110"/>
      <c r="D4" s="110"/>
      <c r="E4" s="110"/>
      <c r="F4" s="110"/>
      <c r="G4" s="110"/>
      <c r="H4" s="110"/>
      <c r="I4" s="110"/>
      <c r="J4" s="110"/>
      <c r="K4"/>
      <c r="L4"/>
      <c r="M4"/>
      <c r="N4"/>
      <c r="O4"/>
      <c r="P4"/>
      <c r="Q4"/>
      <c r="R4"/>
      <c r="S4"/>
      <c r="T4"/>
    </row>
    <row r="5" spans="8:20" ht="13.5" thickBot="1">
      <c r="H5"/>
      <c r="I5"/>
      <c r="J5"/>
      <c r="K5"/>
      <c r="L5"/>
      <c r="M5"/>
      <c r="N5"/>
      <c r="O5"/>
      <c r="P5"/>
      <c r="Q5"/>
      <c r="R5"/>
      <c r="S5"/>
      <c r="T5"/>
    </row>
    <row r="6" spans="1:20" s="6" customFormat="1" ht="13.5" thickBot="1">
      <c r="A6" s="3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5" t="s">
        <v>5</v>
      </c>
      <c r="H6" s="3" t="s">
        <v>6</v>
      </c>
      <c r="I6" s="41" t="s">
        <v>12</v>
      </c>
      <c r="J6" s="4" t="s">
        <v>0</v>
      </c>
      <c r="K6" s="4" t="s">
        <v>7</v>
      </c>
      <c r="L6" s="5" t="s">
        <v>8</v>
      </c>
      <c r="M6" s="64"/>
      <c r="N6" s="3" t="s">
        <v>6</v>
      </c>
      <c r="O6" s="4" t="s">
        <v>0</v>
      </c>
      <c r="P6" s="4" t="s">
        <v>7</v>
      </c>
      <c r="Q6" s="5" t="s">
        <v>8</v>
      </c>
      <c r="S6" s="3" t="s">
        <v>9</v>
      </c>
      <c r="T6" s="5" t="s">
        <v>10</v>
      </c>
    </row>
    <row r="7" spans="1:20" ht="11.25" customHeight="1" thickBot="1">
      <c r="A7" s="12"/>
      <c r="B7" s="12"/>
      <c r="C7" s="12"/>
      <c r="D7" s="12"/>
      <c r="E7" s="12"/>
      <c r="F7" s="12"/>
      <c r="H7" s="13"/>
      <c r="I7" s="13"/>
      <c r="J7" s="13"/>
      <c r="K7" s="13"/>
      <c r="L7" s="13"/>
      <c r="N7" s="13"/>
      <c r="O7" s="13"/>
      <c r="P7" s="13"/>
      <c r="Q7" s="13"/>
      <c r="S7" s="13"/>
      <c r="T7" s="13"/>
    </row>
    <row r="8" spans="1:20" ht="12.75">
      <c r="A8" s="79">
        <v>1</v>
      </c>
      <c r="B8" s="76">
        <v>154</v>
      </c>
      <c r="C8" s="27" t="s">
        <v>180</v>
      </c>
      <c r="D8" s="28" t="s">
        <v>181</v>
      </c>
      <c r="E8" s="27" t="s">
        <v>109</v>
      </c>
      <c r="F8" s="29"/>
      <c r="H8" s="72">
        <v>0.0003222222222222222</v>
      </c>
      <c r="I8" s="73">
        <v>15</v>
      </c>
      <c r="J8" s="71">
        <v>2</v>
      </c>
      <c r="K8" s="18">
        <f>VLOOKUP(J8,POINTS!$A$2:POINTS!$B$51,2)</f>
        <v>90</v>
      </c>
      <c r="L8" s="10">
        <v>10</v>
      </c>
      <c r="M8" s="81"/>
      <c r="N8" s="25">
        <v>0.0009798611111111113</v>
      </c>
      <c r="O8" s="63">
        <v>1</v>
      </c>
      <c r="P8" s="19">
        <f>VLOOKUP(O8,POINTS!$A$2:POINTS!$B$51,2)</f>
        <v>100</v>
      </c>
      <c r="Q8" s="10">
        <v>10</v>
      </c>
      <c r="S8" s="23">
        <f aca="true" t="shared" si="0" ref="S8:S30">SUM(H8,N8)</f>
        <v>0.0013020833333333335</v>
      </c>
      <c r="T8" s="10">
        <f aca="true" t="shared" si="1" ref="T8:T30">K8+L8+P8+Q8</f>
        <v>210</v>
      </c>
    </row>
    <row r="9" spans="1:20" ht="12.75">
      <c r="A9" s="7">
        <v>2</v>
      </c>
      <c r="B9" s="76">
        <v>138</v>
      </c>
      <c r="C9" s="30" t="s">
        <v>70</v>
      </c>
      <c r="D9" s="14" t="s">
        <v>71</v>
      </c>
      <c r="E9" s="30" t="s">
        <v>57</v>
      </c>
      <c r="F9" s="31"/>
      <c r="H9" s="72">
        <v>0.00029479166666666667</v>
      </c>
      <c r="I9" s="73">
        <v>15</v>
      </c>
      <c r="J9" s="9">
        <v>1</v>
      </c>
      <c r="K9" s="19">
        <f>VLOOKUP(J9,POINTS!$A$2:POINTS!$B$51,2)</f>
        <v>100</v>
      </c>
      <c r="L9" s="10">
        <v>10</v>
      </c>
      <c r="M9" s="81"/>
      <c r="N9" s="25">
        <v>0.0010202546296296296</v>
      </c>
      <c r="O9" s="63">
        <v>2</v>
      </c>
      <c r="P9" s="19">
        <f>VLOOKUP(O9,POINTS!$A$2:POINTS!$B$51,2)</f>
        <v>90</v>
      </c>
      <c r="Q9" s="10">
        <v>10</v>
      </c>
      <c r="S9" s="23">
        <f t="shared" si="0"/>
        <v>0.0013150462962962964</v>
      </c>
      <c r="T9" s="10">
        <f t="shared" si="1"/>
        <v>210</v>
      </c>
    </row>
    <row r="10" spans="1:20" ht="12.75">
      <c r="A10" s="7">
        <v>3</v>
      </c>
      <c r="B10" s="76">
        <v>151</v>
      </c>
      <c r="C10" s="30" t="s">
        <v>174</v>
      </c>
      <c r="D10" s="14" t="s">
        <v>175</v>
      </c>
      <c r="E10" s="30" t="s">
        <v>169</v>
      </c>
      <c r="F10" s="31"/>
      <c r="H10" s="72">
        <v>0.0004831018518518518</v>
      </c>
      <c r="I10" s="73">
        <v>14</v>
      </c>
      <c r="J10" s="9">
        <v>3</v>
      </c>
      <c r="K10" s="19">
        <f>VLOOKUP(J10,POINTS!$A$2:POINTS!$B$51,2)</f>
        <v>82</v>
      </c>
      <c r="L10" s="10">
        <v>10</v>
      </c>
      <c r="M10" s="81"/>
      <c r="N10" s="25">
        <v>0.0010351851851851852</v>
      </c>
      <c r="O10" s="63">
        <v>3</v>
      </c>
      <c r="P10" s="19">
        <f>VLOOKUP(O10,POINTS!$A$2:POINTS!$B$51,2)</f>
        <v>82</v>
      </c>
      <c r="Q10" s="10">
        <v>10</v>
      </c>
      <c r="S10" s="23">
        <f t="shared" si="0"/>
        <v>0.001518287037037037</v>
      </c>
      <c r="T10" s="10">
        <f t="shared" si="1"/>
        <v>184</v>
      </c>
    </row>
    <row r="11" spans="1:20" ht="12.75">
      <c r="A11" s="7">
        <v>4</v>
      </c>
      <c r="B11" s="76">
        <v>159</v>
      </c>
      <c r="C11" s="30" t="s">
        <v>187</v>
      </c>
      <c r="D11" s="14" t="s">
        <v>54</v>
      </c>
      <c r="E11" s="30" t="s">
        <v>109</v>
      </c>
      <c r="F11" s="31"/>
      <c r="H11" s="21">
        <v>0.0004962962962962963</v>
      </c>
      <c r="I11" s="37">
        <v>14</v>
      </c>
      <c r="J11" s="9">
        <v>4</v>
      </c>
      <c r="K11" s="19">
        <f>VLOOKUP(J11,POINTS!$A$2:POINTS!$B$51,2)</f>
        <v>76</v>
      </c>
      <c r="L11" s="10">
        <v>10</v>
      </c>
      <c r="M11" s="81"/>
      <c r="N11" s="25">
        <v>0.0010497685185185187</v>
      </c>
      <c r="O11" s="63">
        <v>4</v>
      </c>
      <c r="P11" s="19">
        <f>VLOOKUP(O11,POINTS!$A$2:POINTS!$B$51,2)</f>
        <v>76</v>
      </c>
      <c r="Q11" s="10">
        <v>10</v>
      </c>
      <c r="S11" s="23">
        <f t="shared" si="0"/>
        <v>0.001546064814814815</v>
      </c>
      <c r="T11" s="10">
        <f t="shared" si="1"/>
        <v>172</v>
      </c>
    </row>
    <row r="12" spans="1:20" ht="12.75">
      <c r="A12" s="7">
        <v>5</v>
      </c>
      <c r="B12" s="76">
        <v>152</v>
      </c>
      <c r="C12" s="30" t="s">
        <v>176</v>
      </c>
      <c r="D12" s="14" t="s">
        <v>177</v>
      </c>
      <c r="E12" s="30" t="s">
        <v>109</v>
      </c>
      <c r="F12" s="31"/>
      <c r="H12" s="72">
        <v>0.0003140046296296296</v>
      </c>
      <c r="I12" s="73">
        <v>10</v>
      </c>
      <c r="J12" s="9">
        <v>5</v>
      </c>
      <c r="K12" s="19">
        <f>VLOOKUP(J12,POINTS!$A$2:POINTS!$B$51,2)</f>
        <v>72</v>
      </c>
      <c r="L12" s="10">
        <v>10</v>
      </c>
      <c r="M12" s="81"/>
      <c r="N12" s="25">
        <v>0.0011038194444444444</v>
      </c>
      <c r="O12" s="63">
        <v>7</v>
      </c>
      <c r="P12" s="19">
        <f>VLOOKUP(O12,POINTS!$A$2:POINTS!$B$51,2)</f>
        <v>64</v>
      </c>
      <c r="Q12" s="10">
        <v>10</v>
      </c>
      <c r="S12" s="23">
        <f t="shared" si="0"/>
        <v>0.001417824074074074</v>
      </c>
      <c r="T12" s="10">
        <f t="shared" si="1"/>
        <v>156</v>
      </c>
    </row>
    <row r="13" spans="1:20" ht="12.75">
      <c r="A13" s="7">
        <v>6</v>
      </c>
      <c r="B13" s="76">
        <v>149</v>
      </c>
      <c r="C13" s="30" t="s">
        <v>170</v>
      </c>
      <c r="D13" s="14" t="s">
        <v>171</v>
      </c>
      <c r="E13" s="30" t="s">
        <v>109</v>
      </c>
      <c r="F13" s="31"/>
      <c r="H13" s="72">
        <v>0.00040023148148148145</v>
      </c>
      <c r="I13" s="73">
        <v>9</v>
      </c>
      <c r="J13" s="9">
        <v>6</v>
      </c>
      <c r="K13" s="19">
        <f>VLOOKUP(J13,POINTS!$A$2:POINTS!$B$51,2)</f>
        <v>68</v>
      </c>
      <c r="L13" s="10">
        <v>10</v>
      </c>
      <c r="M13" s="81"/>
      <c r="N13" s="25">
        <v>0.001088888888888889</v>
      </c>
      <c r="O13" s="63">
        <v>6</v>
      </c>
      <c r="P13" s="19">
        <f>VLOOKUP(O13,POINTS!$A$2:POINTS!$B$51,2)</f>
        <v>68</v>
      </c>
      <c r="Q13" s="10">
        <v>10</v>
      </c>
      <c r="S13" s="23">
        <f t="shared" si="0"/>
        <v>0.0014891203703703705</v>
      </c>
      <c r="T13" s="10">
        <f t="shared" si="1"/>
        <v>156</v>
      </c>
    </row>
    <row r="14" spans="1:20" ht="12.75">
      <c r="A14" s="7">
        <v>7</v>
      </c>
      <c r="B14" s="76">
        <v>135</v>
      </c>
      <c r="C14" s="30" t="s">
        <v>65</v>
      </c>
      <c r="D14" s="14" t="s">
        <v>66</v>
      </c>
      <c r="E14" s="30" t="s">
        <v>57</v>
      </c>
      <c r="F14" s="31"/>
      <c r="H14" s="72">
        <v>0.00036805555555555555</v>
      </c>
      <c r="I14" s="73">
        <v>6</v>
      </c>
      <c r="J14" s="9">
        <v>10</v>
      </c>
      <c r="K14" s="19">
        <f>VLOOKUP(J14,POINTS!$A$2:POINTS!$B$51,2)</f>
        <v>54</v>
      </c>
      <c r="L14" s="10">
        <v>10</v>
      </c>
      <c r="M14" s="81"/>
      <c r="N14" s="25">
        <v>0.0010640046296296296</v>
      </c>
      <c r="O14" s="63">
        <v>5</v>
      </c>
      <c r="P14" s="19">
        <f>VLOOKUP(O14,POINTS!$A$2:POINTS!$B$51,2)</f>
        <v>72</v>
      </c>
      <c r="Q14" s="10">
        <v>10</v>
      </c>
      <c r="S14" s="23">
        <f t="shared" si="0"/>
        <v>0.001432060185185185</v>
      </c>
      <c r="T14" s="10">
        <f t="shared" si="1"/>
        <v>146</v>
      </c>
    </row>
    <row r="15" spans="1:20" ht="12.75">
      <c r="A15" s="7">
        <v>8</v>
      </c>
      <c r="B15" s="76">
        <v>134</v>
      </c>
      <c r="C15" s="30" t="s">
        <v>63</v>
      </c>
      <c r="D15" s="14" t="s">
        <v>64</v>
      </c>
      <c r="E15" s="30" t="s">
        <v>57</v>
      </c>
      <c r="F15" s="31"/>
      <c r="H15" s="72">
        <v>0.0004525462962962963</v>
      </c>
      <c r="I15" s="73">
        <v>7</v>
      </c>
      <c r="J15" s="9">
        <v>8</v>
      </c>
      <c r="K15" s="19">
        <f>VLOOKUP(J15,POINTS!$A$2:POINTS!$B$51,2)</f>
        <v>60</v>
      </c>
      <c r="L15" s="10">
        <v>10</v>
      </c>
      <c r="M15" s="81"/>
      <c r="N15" s="25">
        <v>0.0011700231481481481</v>
      </c>
      <c r="O15" s="63">
        <v>11</v>
      </c>
      <c r="P15" s="19">
        <f>VLOOKUP(O15,POINTS!$A$2:POINTS!$B$51,2)</f>
        <v>51</v>
      </c>
      <c r="Q15" s="10">
        <v>10</v>
      </c>
      <c r="S15" s="23">
        <f t="shared" si="0"/>
        <v>0.0016225694444444445</v>
      </c>
      <c r="T15" s="10">
        <f t="shared" si="1"/>
        <v>131</v>
      </c>
    </row>
    <row r="16" spans="1:20" ht="12.75">
      <c r="A16" s="7">
        <v>9</v>
      </c>
      <c r="B16" s="76">
        <v>139</v>
      </c>
      <c r="C16" s="30" t="s">
        <v>98</v>
      </c>
      <c r="D16" s="14" t="s">
        <v>87</v>
      </c>
      <c r="E16" s="30" t="s">
        <v>99</v>
      </c>
      <c r="F16" s="31"/>
      <c r="H16" s="72">
        <v>0.00046307870370370367</v>
      </c>
      <c r="I16" s="73">
        <v>8</v>
      </c>
      <c r="J16" s="9">
        <v>7</v>
      </c>
      <c r="K16" s="19">
        <f>VLOOKUP(J16,POINTS!$A$2:POINTS!$B$51,2)</f>
        <v>64</v>
      </c>
      <c r="L16" s="10">
        <v>10</v>
      </c>
      <c r="M16" s="81"/>
      <c r="N16" s="25">
        <v>0.001252546296296296</v>
      </c>
      <c r="O16" s="63">
        <v>15</v>
      </c>
      <c r="P16" s="19">
        <f>VLOOKUP(O16,POINTS!$A$2:POINTS!$B$51,2)</f>
        <v>42</v>
      </c>
      <c r="Q16" s="10">
        <v>10</v>
      </c>
      <c r="S16" s="23">
        <f t="shared" si="0"/>
        <v>0.0017156249999999997</v>
      </c>
      <c r="T16" s="10">
        <f t="shared" si="1"/>
        <v>126</v>
      </c>
    </row>
    <row r="17" spans="1:20" ht="12.75">
      <c r="A17" s="7">
        <v>10</v>
      </c>
      <c r="B17" s="76">
        <v>145</v>
      </c>
      <c r="C17" s="30" t="s">
        <v>128</v>
      </c>
      <c r="D17" s="14" t="s">
        <v>129</v>
      </c>
      <c r="E17" s="30" t="s">
        <v>109</v>
      </c>
      <c r="F17" s="31"/>
      <c r="H17" s="72">
        <v>0.00044479166666666663</v>
      </c>
      <c r="I17" s="73">
        <v>5</v>
      </c>
      <c r="J17" s="9">
        <v>11</v>
      </c>
      <c r="K17" s="19">
        <f>VLOOKUP(J17,POINTS!$A$2:POINTS!$B$51,2)</f>
        <v>51</v>
      </c>
      <c r="L17" s="10">
        <v>10</v>
      </c>
      <c r="M17" s="81"/>
      <c r="N17" s="25">
        <v>0.0011627314814814814</v>
      </c>
      <c r="O17" s="63">
        <v>10</v>
      </c>
      <c r="P17" s="19">
        <f>VLOOKUP(O17,POINTS!$A$2:POINTS!$B$51,2)</f>
        <v>54</v>
      </c>
      <c r="Q17" s="10">
        <v>10</v>
      </c>
      <c r="S17" s="23">
        <f t="shared" si="0"/>
        <v>0.001607523148148148</v>
      </c>
      <c r="T17" s="10">
        <f t="shared" si="1"/>
        <v>125</v>
      </c>
    </row>
    <row r="18" spans="1:20" ht="12.75">
      <c r="A18" s="7">
        <v>11</v>
      </c>
      <c r="B18" s="76">
        <v>142</v>
      </c>
      <c r="C18" s="30" t="s">
        <v>106</v>
      </c>
      <c r="D18" s="14" t="s">
        <v>89</v>
      </c>
      <c r="E18" s="30" t="s">
        <v>101</v>
      </c>
      <c r="F18" s="31"/>
      <c r="H18" s="72">
        <v>0.00046666666666666666</v>
      </c>
      <c r="I18" s="73">
        <v>7</v>
      </c>
      <c r="J18" s="9">
        <v>9</v>
      </c>
      <c r="K18" s="19">
        <f>VLOOKUP(J18,POINTS!$A$2:POINTS!$B$51,2)</f>
        <v>57</v>
      </c>
      <c r="L18" s="10">
        <v>10</v>
      </c>
      <c r="M18" s="81"/>
      <c r="N18" s="25">
        <v>0.0012310185185185184</v>
      </c>
      <c r="O18" s="63">
        <v>14</v>
      </c>
      <c r="P18" s="19">
        <f>VLOOKUP(O18,POINTS!$A$2:POINTS!$B$51,2)</f>
        <v>44</v>
      </c>
      <c r="Q18" s="10">
        <v>10</v>
      </c>
      <c r="S18" s="23">
        <f t="shared" si="0"/>
        <v>0.001697685185185185</v>
      </c>
      <c r="T18" s="10">
        <f t="shared" si="1"/>
        <v>121</v>
      </c>
    </row>
    <row r="19" spans="1:20" ht="12.75">
      <c r="A19" s="7">
        <v>12</v>
      </c>
      <c r="B19" s="76">
        <v>146</v>
      </c>
      <c r="C19" s="30" t="s">
        <v>130</v>
      </c>
      <c r="D19" s="14" t="s">
        <v>131</v>
      </c>
      <c r="E19" s="30" t="s">
        <v>109</v>
      </c>
      <c r="F19" s="31"/>
      <c r="H19" s="72">
        <v>0.0005402777777777778</v>
      </c>
      <c r="I19" s="73">
        <v>4</v>
      </c>
      <c r="J19" s="9">
        <v>16</v>
      </c>
      <c r="K19" s="19">
        <f>VLOOKUP(J19,POINTS!$A$2:POINTS!$B$51,2)</f>
        <v>40</v>
      </c>
      <c r="L19" s="10">
        <v>10</v>
      </c>
      <c r="M19" s="81"/>
      <c r="N19" s="25">
        <v>0.0011253472222222222</v>
      </c>
      <c r="O19" s="63">
        <v>8</v>
      </c>
      <c r="P19" s="19">
        <f>VLOOKUP(O19,POINTS!$A$2:POINTS!$B$51,2)</f>
        <v>60</v>
      </c>
      <c r="Q19" s="10">
        <v>10</v>
      </c>
      <c r="S19" s="23">
        <f t="shared" si="0"/>
        <v>0.001665625</v>
      </c>
      <c r="T19" s="10">
        <f t="shared" si="1"/>
        <v>120</v>
      </c>
    </row>
    <row r="20" spans="1:20" ht="12.75">
      <c r="A20" s="7">
        <v>13</v>
      </c>
      <c r="B20" s="76">
        <v>150</v>
      </c>
      <c r="C20" s="30" t="s">
        <v>172</v>
      </c>
      <c r="D20" s="14" t="s">
        <v>173</v>
      </c>
      <c r="E20" s="30" t="s">
        <v>109</v>
      </c>
      <c r="F20" s="31"/>
      <c r="H20" s="72">
        <v>0.000513425925925926</v>
      </c>
      <c r="I20" s="73">
        <v>5</v>
      </c>
      <c r="J20" s="9">
        <v>12</v>
      </c>
      <c r="K20" s="19">
        <f>VLOOKUP(J20,POINTS!$A$2:POINTS!$B$51,2)</f>
        <v>48</v>
      </c>
      <c r="L20" s="10">
        <v>10</v>
      </c>
      <c r="M20" s="81"/>
      <c r="N20" s="25">
        <v>0.0012082175925925925</v>
      </c>
      <c r="O20" s="63">
        <v>13</v>
      </c>
      <c r="P20" s="19">
        <f>VLOOKUP(O20,POINTS!$A$2:POINTS!$B$51,2)</f>
        <v>46</v>
      </c>
      <c r="Q20" s="10">
        <v>10</v>
      </c>
      <c r="S20" s="23">
        <f t="shared" si="0"/>
        <v>0.0017216435185185186</v>
      </c>
      <c r="T20" s="10">
        <f t="shared" si="1"/>
        <v>114</v>
      </c>
    </row>
    <row r="21" spans="1:20" ht="12.75">
      <c r="A21" s="7">
        <v>14</v>
      </c>
      <c r="B21" s="76">
        <v>157</v>
      </c>
      <c r="C21" s="30" t="s">
        <v>186</v>
      </c>
      <c r="D21" s="14" t="s">
        <v>103</v>
      </c>
      <c r="E21" s="30" t="s">
        <v>57</v>
      </c>
      <c r="F21" s="31"/>
      <c r="H21" s="72">
        <v>0.0006646990740740741</v>
      </c>
      <c r="I21" s="73">
        <v>4</v>
      </c>
      <c r="J21" s="9">
        <v>18</v>
      </c>
      <c r="K21" s="19">
        <f>VLOOKUP(J21,POINTS!$A$2:POINTS!$B$51,2)</f>
        <v>36</v>
      </c>
      <c r="L21" s="10">
        <v>10</v>
      </c>
      <c r="M21" s="81"/>
      <c r="N21" s="25">
        <v>0.0011619212962962963</v>
      </c>
      <c r="O21" s="63">
        <v>9</v>
      </c>
      <c r="P21" s="19">
        <f>VLOOKUP(O21,POINTS!$A$2:POINTS!$B$51,2)</f>
        <v>57</v>
      </c>
      <c r="Q21" s="10">
        <v>10</v>
      </c>
      <c r="S21" s="23">
        <f t="shared" si="0"/>
        <v>0.0018266203703703704</v>
      </c>
      <c r="T21" s="10">
        <f t="shared" si="1"/>
        <v>113</v>
      </c>
    </row>
    <row r="22" spans="1:20" ht="12.75">
      <c r="A22" s="7">
        <v>15</v>
      </c>
      <c r="B22" s="76">
        <v>136</v>
      </c>
      <c r="C22" s="30" t="s">
        <v>67</v>
      </c>
      <c r="D22" s="14" t="s">
        <v>68</v>
      </c>
      <c r="E22" s="30" t="s">
        <v>57</v>
      </c>
      <c r="F22" s="31"/>
      <c r="H22" s="72">
        <v>0.0005435185185185186</v>
      </c>
      <c r="I22" s="73">
        <v>4</v>
      </c>
      <c r="J22" s="9">
        <v>17</v>
      </c>
      <c r="K22" s="19">
        <f>VLOOKUP(J22,POINTS!$A$2:POINTS!$B$51,2)</f>
        <v>38</v>
      </c>
      <c r="L22" s="10">
        <v>10</v>
      </c>
      <c r="M22" s="81"/>
      <c r="N22" s="25">
        <v>0.001191550925925926</v>
      </c>
      <c r="O22" s="63">
        <v>12</v>
      </c>
      <c r="P22" s="19">
        <f>VLOOKUP(O22,POINTS!$A$2:POINTS!$B$51,2)</f>
        <v>48</v>
      </c>
      <c r="Q22" s="10">
        <v>10</v>
      </c>
      <c r="S22" s="23">
        <f t="shared" si="0"/>
        <v>0.0017350694444444445</v>
      </c>
      <c r="T22" s="10">
        <f t="shared" si="1"/>
        <v>106</v>
      </c>
    </row>
    <row r="23" spans="1:20" ht="12.75">
      <c r="A23" s="7">
        <v>16</v>
      </c>
      <c r="B23" s="76">
        <v>144</v>
      </c>
      <c r="C23" s="30" t="s">
        <v>126</v>
      </c>
      <c r="D23" s="14" t="s">
        <v>127</v>
      </c>
      <c r="E23" s="30" t="s">
        <v>109</v>
      </c>
      <c r="F23" s="31"/>
      <c r="H23" s="72">
        <v>0.0006296296296296296</v>
      </c>
      <c r="I23" s="73">
        <v>5</v>
      </c>
      <c r="J23" s="9">
        <v>13</v>
      </c>
      <c r="K23" s="19">
        <f>VLOOKUP(J23,POINTS!$A$2:POINTS!$B$51,2)</f>
        <v>46</v>
      </c>
      <c r="L23" s="10">
        <v>10</v>
      </c>
      <c r="M23" s="81"/>
      <c r="N23" s="25">
        <v>0.0013819444444444443</v>
      </c>
      <c r="O23" s="63">
        <v>20</v>
      </c>
      <c r="P23" s="19">
        <f>VLOOKUP(O23,POINTS!$A$2:POINTS!$B$51,2)</f>
        <v>32</v>
      </c>
      <c r="Q23" s="10">
        <v>10</v>
      </c>
      <c r="S23" s="23">
        <f t="shared" si="0"/>
        <v>0.002011574074074074</v>
      </c>
      <c r="T23" s="10">
        <f t="shared" si="1"/>
        <v>98</v>
      </c>
    </row>
    <row r="24" spans="1:20" ht="12.75">
      <c r="A24" s="7">
        <v>17</v>
      </c>
      <c r="B24" s="76">
        <v>156</v>
      </c>
      <c r="C24" s="30" t="s">
        <v>185</v>
      </c>
      <c r="D24" s="14" t="s">
        <v>69</v>
      </c>
      <c r="E24" s="30" t="s">
        <v>57</v>
      </c>
      <c r="F24" s="31"/>
      <c r="H24" s="72">
        <v>0.0007037037037037038</v>
      </c>
      <c r="I24" s="73">
        <v>5</v>
      </c>
      <c r="J24" s="9">
        <v>14</v>
      </c>
      <c r="K24" s="19">
        <f>VLOOKUP(J24,POINTS!$A$2:POINTS!$B$51,2)</f>
        <v>44</v>
      </c>
      <c r="L24" s="10">
        <v>10</v>
      </c>
      <c r="M24" s="81"/>
      <c r="N24" s="25">
        <v>0.0013966435185185184</v>
      </c>
      <c r="O24" s="63">
        <v>21</v>
      </c>
      <c r="P24" s="19">
        <f>VLOOKUP(O24,POINTS!$A$2:POINTS!$B$51,2)</f>
        <v>30</v>
      </c>
      <c r="Q24" s="10">
        <v>10</v>
      </c>
      <c r="S24" s="23">
        <f t="shared" si="0"/>
        <v>0.002100347222222222</v>
      </c>
      <c r="T24" s="10">
        <f t="shared" si="1"/>
        <v>94</v>
      </c>
    </row>
    <row r="25" spans="1:20" ht="12.75">
      <c r="A25" s="7">
        <v>18</v>
      </c>
      <c r="B25" s="76">
        <v>140</v>
      </c>
      <c r="C25" s="30" t="s">
        <v>102</v>
      </c>
      <c r="D25" s="14" t="s">
        <v>103</v>
      </c>
      <c r="E25" s="30" t="s">
        <v>101</v>
      </c>
      <c r="F25" s="31"/>
      <c r="H25" s="72">
        <v>0.0004128472222222222</v>
      </c>
      <c r="I25" s="73">
        <v>4</v>
      </c>
      <c r="J25" s="9">
        <v>15</v>
      </c>
      <c r="K25" s="19">
        <f>VLOOKUP(J25,POINTS!$A$2:POINTS!$B$51,2)</f>
        <v>42</v>
      </c>
      <c r="L25" s="10">
        <v>10</v>
      </c>
      <c r="M25" s="81"/>
      <c r="N25" s="25">
        <v>0.0013997685185185187</v>
      </c>
      <c r="O25" s="63">
        <v>23</v>
      </c>
      <c r="P25" s="19">
        <f>VLOOKUP(O25,POINTS!$A$2:POINTS!$B$51,2)</f>
        <v>28</v>
      </c>
      <c r="Q25" s="10">
        <v>10</v>
      </c>
      <c r="S25" s="23">
        <f t="shared" si="0"/>
        <v>0.001812615740740741</v>
      </c>
      <c r="T25" s="10">
        <f t="shared" si="1"/>
        <v>90</v>
      </c>
    </row>
    <row r="26" spans="1:20" ht="12.75">
      <c r="A26" s="7">
        <v>19</v>
      </c>
      <c r="B26" s="76">
        <v>141</v>
      </c>
      <c r="C26" s="30" t="s">
        <v>104</v>
      </c>
      <c r="D26" s="14" t="s">
        <v>105</v>
      </c>
      <c r="E26" s="30" t="s">
        <v>101</v>
      </c>
      <c r="F26" s="31"/>
      <c r="H26" s="72">
        <v>0.0010792824074074075</v>
      </c>
      <c r="I26" s="73">
        <v>4</v>
      </c>
      <c r="J26" s="9">
        <v>19</v>
      </c>
      <c r="K26" s="19">
        <f>VLOOKUP(J26,POINTS!$A$2:POINTS!$B$51,2)</f>
        <v>34</v>
      </c>
      <c r="L26" s="10">
        <v>10</v>
      </c>
      <c r="M26" s="81"/>
      <c r="N26" s="25">
        <v>0.0013542824074074073</v>
      </c>
      <c r="O26" s="63">
        <v>18</v>
      </c>
      <c r="P26" s="19">
        <f>VLOOKUP(O26,POINTS!$A$2:POINTS!$B$51,2)</f>
        <v>36</v>
      </c>
      <c r="Q26" s="10">
        <v>10</v>
      </c>
      <c r="S26" s="23">
        <f t="shared" si="0"/>
        <v>0.0024335648148148146</v>
      </c>
      <c r="T26" s="10">
        <f t="shared" si="1"/>
        <v>90</v>
      </c>
    </row>
    <row r="27" spans="1:20" ht="12.75">
      <c r="A27" s="7">
        <v>20</v>
      </c>
      <c r="B27" s="76">
        <v>153</v>
      </c>
      <c r="C27" s="30" t="s">
        <v>178</v>
      </c>
      <c r="D27" s="14" t="s">
        <v>179</v>
      </c>
      <c r="E27" s="30" t="s">
        <v>109</v>
      </c>
      <c r="F27" s="31"/>
      <c r="H27" s="72">
        <v>0.0005131944444444445</v>
      </c>
      <c r="I27" s="73">
        <v>1</v>
      </c>
      <c r="J27" s="9">
        <v>23</v>
      </c>
      <c r="K27" s="19">
        <f>VLOOKUP(J27,POINTS!$A$2:POINTS!$B$51,2)</f>
        <v>28</v>
      </c>
      <c r="L27" s="10">
        <v>10</v>
      </c>
      <c r="M27" s="81"/>
      <c r="N27" s="25">
        <v>0.0012725694444444444</v>
      </c>
      <c r="O27" s="63">
        <v>16</v>
      </c>
      <c r="P27" s="19">
        <f>VLOOKUP(O27,POINTS!$A$2:POINTS!$B$51,2)</f>
        <v>40</v>
      </c>
      <c r="Q27" s="10">
        <v>10</v>
      </c>
      <c r="S27" s="23">
        <f t="shared" si="0"/>
        <v>0.0017857638888888888</v>
      </c>
      <c r="T27" s="10">
        <f t="shared" si="1"/>
        <v>88</v>
      </c>
    </row>
    <row r="28" spans="1:20" ht="12.75">
      <c r="A28" s="7">
        <v>21</v>
      </c>
      <c r="B28" s="76">
        <v>147</v>
      </c>
      <c r="C28" s="30" t="s">
        <v>132</v>
      </c>
      <c r="D28" s="14" t="s">
        <v>120</v>
      </c>
      <c r="E28" s="30" t="s">
        <v>109</v>
      </c>
      <c r="F28" s="31"/>
      <c r="H28" s="72">
        <v>0.000997685185185185</v>
      </c>
      <c r="I28" s="73">
        <v>3</v>
      </c>
      <c r="J28" s="9">
        <v>22</v>
      </c>
      <c r="K28" s="19">
        <f>VLOOKUP(J28,POINTS!$A$2:POINTS!$B$51,2)</f>
        <v>29</v>
      </c>
      <c r="L28" s="10">
        <v>10</v>
      </c>
      <c r="M28" s="81"/>
      <c r="N28" s="25">
        <v>0.0013489583333333333</v>
      </c>
      <c r="O28" s="63">
        <v>17</v>
      </c>
      <c r="P28" s="19">
        <f>VLOOKUP(O28,POINTS!$A$2:POINTS!$B$51,2)</f>
        <v>38</v>
      </c>
      <c r="Q28" s="10">
        <v>10</v>
      </c>
      <c r="S28" s="23">
        <f t="shared" si="0"/>
        <v>0.0023466435185185183</v>
      </c>
      <c r="T28" s="10">
        <f t="shared" si="1"/>
        <v>87</v>
      </c>
    </row>
    <row r="29" spans="1:20" ht="12.75">
      <c r="A29" s="7">
        <v>22</v>
      </c>
      <c r="B29" s="76">
        <v>155</v>
      </c>
      <c r="C29" s="30" t="s">
        <v>182</v>
      </c>
      <c r="D29" s="14" t="s">
        <v>183</v>
      </c>
      <c r="E29" s="30" t="s">
        <v>184</v>
      </c>
      <c r="F29" s="31"/>
      <c r="H29" s="72">
        <v>0.0008789351851851853</v>
      </c>
      <c r="I29" s="73">
        <v>3</v>
      </c>
      <c r="J29" s="9">
        <v>20</v>
      </c>
      <c r="K29" s="19">
        <f>VLOOKUP(J29,POINTS!$A$2:POINTS!$B$51,2)</f>
        <v>32</v>
      </c>
      <c r="L29" s="10">
        <v>10</v>
      </c>
      <c r="M29" s="81"/>
      <c r="N29" s="25">
        <v>0.0013734953703703704</v>
      </c>
      <c r="O29" s="63">
        <v>19</v>
      </c>
      <c r="P29" s="19">
        <f>VLOOKUP(O29,POINTS!$A$2:POINTS!$B$51,2)</f>
        <v>34</v>
      </c>
      <c r="Q29" s="10">
        <v>10</v>
      </c>
      <c r="S29" s="23">
        <f t="shared" si="0"/>
        <v>0.0022524305555555557</v>
      </c>
      <c r="T29" s="10">
        <f t="shared" si="1"/>
        <v>86</v>
      </c>
    </row>
    <row r="30" spans="1:20" ht="12.75">
      <c r="A30" s="7">
        <v>23</v>
      </c>
      <c r="B30" s="76">
        <v>148</v>
      </c>
      <c r="C30" s="30" t="s">
        <v>112</v>
      </c>
      <c r="D30" s="14" t="s">
        <v>133</v>
      </c>
      <c r="E30" s="30" t="s">
        <v>109</v>
      </c>
      <c r="F30" s="31"/>
      <c r="H30" s="72">
        <v>0.0008855324074074075</v>
      </c>
      <c r="I30" s="73">
        <v>3</v>
      </c>
      <c r="J30" s="9">
        <v>21</v>
      </c>
      <c r="K30" s="19">
        <f>VLOOKUP(J30,POINTS!$A$2:POINTS!$B$51,2)</f>
        <v>30</v>
      </c>
      <c r="L30" s="10">
        <v>10</v>
      </c>
      <c r="M30" s="81"/>
      <c r="N30" s="25">
        <v>0.0013994212962962962</v>
      </c>
      <c r="O30" s="63">
        <v>22</v>
      </c>
      <c r="P30" s="19">
        <f>VLOOKUP(O30,POINTS!$A$2:POINTS!$B$51,2)</f>
        <v>29</v>
      </c>
      <c r="Q30" s="10">
        <v>10</v>
      </c>
      <c r="S30" s="23">
        <f t="shared" si="0"/>
        <v>0.0022849537037037035</v>
      </c>
      <c r="T30" s="10">
        <f t="shared" si="1"/>
        <v>79</v>
      </c>
    </row>
    <row r="31" spans="1:20" ht="12.75">
      <c r="A31" s="7"/>
      <c r="B31" s="76"/>
      <c r="C31" s="35"/>
      <c r="D31" s="34"/>
      <c r="E31" s="35"/>
      <c r="F31" s="36"/>
      <c r="H31" s="21"/>
      <c r="I31" s="37"/>
      <c r="J31" s="9"/>
      <c r="K31" s="19"/>
      <c r="L31" s="10"/>
      <c r="M31" s="81"/>
      <c r="N31" s="25"/>
      <c r="O31" s="63"/>
      <c r="P31" s="19"/>
      <c r="Q31" s="10"/>
      <c r="S31" s="23"/>
      <c r="T31" s="10"/>
    </row>
    <row r="32" spans="1:20" ht="12.75">
      <c r="A32" s="7"/>
      <c r="B32" s="76"/>
      <c r="C32" s="35"/>
      <c r="D32" s="34"/>
      <c r="E32" s="35"/>
      <c r="F32" s="36"/>
      <c r="H32" s="21"/>
      <c r="I32" s="37"/>
      <c r="J32" s="9"/>
      <c r="K32" s="19"/>
      <c r="L32" s="10"/>
      <c r="M32" s="81"/>
      <c r="N32" s="25"/>
      <c r="O32" s="63"/>
      <c r="P32" s="19"/>
      <c r="Q32" s="10"/>
      <c r="S32" s="23"/>
      <c r="T32" s="10"/>
    </row>
    <row r="33" spans="1:20" ht="12.75">
      <c r="A33" s="7"/>
      <c r="B33" s="111" t="s">
        <v>59</v>
      </c>
      <c r="C33" s="111"/>
      <c r="D33" s="111"/>
      <c r="E33" s="111"/>
      <c r="F33" s="112"/>
      <c r="H33" s="21"/>
      <c r="I33" s="25"/>
      <c r="J33" s="9"/>
      <c r="K33" s="19"/>
      <c r="L33" s="10"/>
      <c r="M33" s="81"/>
      <c r="N33" s="25"/>
      <c r="O33" s="9"/>
      <c r="P33" s="19"/>
      <c r="Q33" s="10"/>
      <c r="S33" s="23"/>
      <c r="T33" s="10"/>
    </row>
    <row r="34" spans="1:20" ht="12.75">
      <c r="A34" s="7"/>
      <c r="B34" s="77"/>
      <c r="C34" s="14"/>
      <c r="D34" s="14"/>
      <c r="E34" s="14"/>
      <c r="F34" s="15"/>
      <c r="H34" s="21"/>
      <c r="I34" s="25"/>
      <c r="J34" s="9"/>
      <c r="K34" s="19"/>
      <c r="L34" s="10"/>
      <c r="M34" s="81"/>
      <c r="N34" s="25"/>
      <c r="O34" s="9"/>
      <c r="P34" s="19"/>
      <c r="Q34" s="10"/>
      <c r="S34" s="23"/>
      <c r="T34" s="10"/>
    </row>
    <row r="35" spans="1:20" ht="12.75">
      <c r="A35" s="7"/>
      <c r="B35" s="77"/>
      <c r="C35" s="14"/>
      <c r="D35" s="14"/>
      <c r="E35" s="14"/>
      <c r="F35" s="15"/>
      <c r="H35" s="21"/>
      <c r="I35" s="25"/>
      <c r="J35" s="9"/>
      <c r="K35" s="19"/>
      <c r="L35" s="10"/>
      <c r="M35" s="81"/>
      <c r="N35" s="25"/>
      <c r="O35" s="9"/>
      <c r="P35" s="19"/>
      <c r="Q35" s="10"/>
      <c r="S35" s="23"/>
      <c r="T35" s="10"/>
    </row>
    <row r="36" spans="1:20" ht="12.75">
      <c r="A36" s="7">
        <v>1</v>
      </c>
      <c r="B36" s="76">
        <v>163</v>
      </c>
      <c r="C36" s="32" t="s">
        <v>155</v>
      </c>
      <c r="D36" s="14" t="s">
        <v>156</v>
      </c>
      <c r="E36" s="30" t="s">
        <v>157</v>
      </c>
      <c r="F36" s="31"/>
      <c r="H36" s="21">
        <v>0.0008868055555555556</v>
      </c>
      <c r="I36" s="37">
        <v>7</v>
      </c>
      <c r="J36" s="9">
        <v>1</v>
      </c>
      <c r="K36" s="19">
        <f>VLOOKUP(J36,POINTS!$A$2:POINTS!$B$51,2)</f>
        <v>100</v>
      </c>
      <c r="L36" s="10">
        <v>10</v>
      </c>
      <c r="M36" s="81"/>
      <c r="N36" s="25">
        <v>0.0010934027777777778</v>
      </c>
      <c r="O36" s="63">
        <v>1</v>
      </c>
      <c r="P36" s="19">
        <f>VLOOKUP(O36,POINTS!$A$2:POINTS!$B$51,2)</f>
        <v>100</v>
      </c>
      <c r="Q36" s="10">
        <v>10</v>
      </c>
      <c r="S36" s="23">
        <f aca="true" t="shared" si="2" ref="S36:S41">SUM(H36,N36)</f>
        <v>0.0019802083333333334</v>
      </c>
      <c r="T36" s="10">
        <f aca="true" t="shared" si="3" ref="T36:T41">K36+L36+P36+Q36</f>
        <v>220</v>
      </c>
    </row>
    <row r="37" spans="1:20" ht="12.75">
      <c r="A37" s="7">
        <v>2</v>
      </c>
      <c r="B37" s="76">
        <v>164</v>
      </c>
      <c r="C37" s="32"/>
      <c r="D37" s="14"/>
      <c r="E37" s="30"/>
      <c r="F37" s="31"/>
      <c r="H37" s="21"/>
      <c r="I37" s="25"/>
      <c r="J37" s="9"/>
      <c r="K37" s="19" t="e">
        <f>VLOOKUP(J37,POINTS!$A$2:POINTS!$B$51,2)</f>
        <v>#N/A</v>
      </c>
      <c r="L37" s="10">
        <v>10</v>
      </c>
      <c r="M37" s="81"/>
      <c r="N37" s="25"/>
      <c r="O37" s="63"/>
      <c r="P37" s="19" t="e">
        <f>VLOOKUP(O37,POINTS!$A$2:POINTS!$B$51,2)</f>
        <v>#N/A</v>
      </c>
      <c r="Q37" s="10">
        <v>10</v>
      </c>
      <c r="S37" s="23">
        <f t="shared" si="2"/>
        <v>0</v>
      </c>
      <c r="T37" s="10" t="e">
        <f t="shared" si="3"/>
        <v>#N/A</v>
      </c>
    </row>
    <row r="38" spans="1:20" ht="12.75">
      <c r="A38" s="7">
        <v>3</v>
      </c>
      <c r="B38" s="76">
        <v>165</v>
      </c>
      <c r="C38" s="30"/>
      <c r="D38" s="14"/>
      <c r="E38" s="30"/>
      <c r="F38" s="31"/>
      <c r="H38" s="21"/>
      <c r="I38" s="25"/>
      <c r="J38" s="9"/>
      <c r="K38" s="19" t="e">
        <f>VLOOKUP(J38,POINTS!$A$2:POINTS!$B$51,2)</f>
        <v>#N/A</v>
      </c>
      <c r="L38" s="10">
        <v>10</v>
      </c>
      <c r="M38" s="81"/>
      <c r="N38" s="25"/>
      <c r="O38" s="63"/>
      <c r="P38" s="19" t="e">
        <f>VLOOKUP(O38,POINTS!$A$2:POINTS!$B$51,2)</f>
        <v>#N/A</v>
      </c>
      <c r="Q38" s="10">
        <v>10</v>
      </c>
      <c r="S38" s="23">
        <f t="shared" si="2"/>
        <v>0</v>
      </c>
      <c r="T38" s="10" t="e">
        <f t="shared" si="3"/>
        <v>#N/A</v>
      </c>
    </row>
    <row r="39" spans="1:20" ht="12.75">
      <c r="A39" s="7">
        <v>4</v>
      </c>
      <c r="B39" s="76">
        <v>166</v>
      </c>
      <c r="C39" s="30"/>
      <c r="D39" s="14"/>
      <c r="E39" s="30"/>
      <c r="F39" s="31"/>
      <c r="H39" s="21"/>
      <c r="I39" s="25"/>
      <c r="J39" s="9"/>
      <c r="K39" s="19" t="e">
        <f>VLOOKUP(J39,POINTS!$A$2:POINTS!$B$51,2)</f>
        <v>#N/A</v>
      </c>
      <c r="L39" s="10">
        <v>10</v>
      </c>
      <c r="M39" s="81"/>
      <c r="N39" s="25"/>
      <c r="O39" s="63"/>
      <c r="P39" s="19" t="e">
        <f>VLOOKUP(O39,POINTS!$A$2:POINTS!$B$51,2)</f>
        <v>#N/A</v>
      </c>
      <c r="Q39" s="10">
        <v>10</v>
      </c>
      <c r="S39" s="23">
        <f t="shared" si="2"/>
        <v>0</v>
      </c>
      <c r="T39" s="10" t="e">
        <f t="shared" si="3"/>
        <v>#N/A</v>
      </c>
    </row>
    <row r="40" spans="1:20" ht="12.75">
      <c r="A40" s="7">
        <v>5</v>
      </c>
      <c r="B40" s="76">
        <v>167</v>
      </c>
      <c r="C40" s="33"/>
      <c r="D40" s="34"/>
      <c r="E40" s="35"/>
      <c r="F40" s="36"/>
      <c r="H40" s="21"/>
      <c r="I40" s="25"/>
      <c r="J40" s="9"/>
      <c r="K40" s="19" t="e">
        <f>VLOOKUP(J40,POINTS!$A$2:POINTS!$B$51,2)</f>
        <v>#N/A</v>
      </c>
      <c r="L40" s="10">
        <v>10</v>
      </c>
      <c r="M40" s="81"/>
      <c r="N40" s="25"/>
      <c r="O40" s="63"/>
      <c r="P40" s="19" t="e">
        <f>VLOOKUP(O40,POINTS!$A$2:POINTS!$B$51,2)</f>
        <v>#N/A</v>
      </c>
      <c r="Q40" s="10">
        <v>10</v>
      </c>
      <c r="S40" s="23">
        <f t="shared" si="2"/>
        <v>0</v>
      </c>
      <c r="T40" s="10" t="e">
        <f t="shared" si="3"/>
        <v>#N/A</v>
      </c>
    </row>
    <row r="41" spans="1:20" ht="12.75">
      <c r="A41" s="7">
        <v>6</v>
      </c>
      <c r="B41" s="76">
        <v>168</v>
      </c>
      <c r="C41" s="35"/>
      <c r="D41" s="34"/>
      <c r="E41" s="35"/>
      <c r="F41" s="36"/>
      <c r="H41" s="21"/>
      <c r="I41" s="25"/>
      <c r="J41" s="9"/>
      <c r="K41" s="19" t="e">
        <f>VLOOKUP(J41,POINTS!$A$2:POINTS!$B$51,2)</f>
        <v>#N/A</v>
      </c>
      <c r="L41" s="10">
        <v>10</v>
      </c>
      <c r="M41" s="81"/>
      <c r="N41" s="25"/>
      <c r="O41" s="63"/>
      <c r="P41" s="19" t="e">
        <f>VLOOKUP(O41,POINTS!$A$2:POINTS!$B$51,2)</f>
        <v>#N/A</v>
      </c>
      <c r="Q41" s="10">
        <v>10</v>
      </c>
      <c r="S41" s="23">
        <f t="shared" si="2"/>
        <v>0</v>
      </c>
      <c r="T41" s="10" t="e">
        <f t="shared" si="3"/>
        <v>#N/A</v>
      </c>
    </row>
    <row r="42" spans="1:20" ht="12.75">
      <c r="A42" s="7"/>
      <c r="B42" s="77"/>
      <c r="C42" s="14"/>
      <c r="D42" s="14"/>
      <c r="E42" s="14"/>
      <c r="F42" s="15"/>
      <c r="H42" s="21"/>
      <c r="I42" s="25"/>
      <c r="J42" s="9"/>
      <c r="K42" s="19"/>
      <c r="L42" s="10"/>
      <c r="M42" s="81"/>
      <c r="N42" s="25"/>
      <c r="O42" s="9"/>
      <c r="P42" s="19"/>
      <c r="Q42" s="10"/>
      <c r="S42" s="23"/>
      <c r="T42" s="10"/>
    </row>
    <row r="43" spans="1:20" ht="12.75">
      <c r="A43" s="7"/>
      <c r="B43" s="77"/>
      <c r="C43" s="14"/>
      <c r="D43" s="14"/>
      <c r="E43" s="14"/>
      <c r="F43" s="15"/>
      <c r="H43" s="21"/>
      <c r="I43" s="25"/>
      <c r="J43" s="9"/>
      <c r="K43" s="19"/>
      <c r="L43" s="10"/>
      <c r="M43" s="81"/>
      <c r="N43" s="25"/>
      <c r="O43" s="9"/>
      <c r="P43" s="19"/>
      <c r="Q43" s="10"/>
      <c r="S43" s="23"/>
      <c r="T43" s="10"/>
    </row>
    <row r="44" spans="1:20" ht="12.75">
      <c r="A44" s="7"/>
      <c r="B44" s="77"/>
      <c r="C44" s="14"/>
      <c r="D44" s="14"/>
      <c r="E44" s="14"/>
      <c r="F44" s="15"/>
      <c r="H44" s="21"/>
      <c r="I44" s="25"/>
      <c r="J44" s="9"/>
      <c r="K44" s="19"/>
      <c r="L44" s="10"/>
      <c r="M44" s="81"/>
      <c r="N44" s="25"/>
      <c r="O44" s="9"/>
      <c r="P44" s="19"/>
      <c r="Q44" s="10"/>
      <c r="S44" s="23"/>
      <c r="T44" s="10"/>
    </row>
    <row r="45" spans="1:20" ht="12.75">
      <c r="A45" s="7"/>
      <c r="B45" s="77"/>
      <c r="C45" s="14"/>
      <c r="D45" s="14"/>
      <c r="E45" s="14"/>
      <c r="F45" s="15"/>
      <c r="H45" s="21"/>
      <c r="I45" s="25"/>
      <c r="J45" s="9"/>
      <c r="K45" s="19"/>
      <c r="L45" s="10"/>
      <c r="M45" s="81"/>
      <c r="N45" s="25"/>
      <c r="O45" s="9"/>
      <c r="P45" s="19"/>
      <c r="Q45" s="10"/>
      <c r="S45" s="23"/>
      <c r="T45" s="10"/>
    </row>
    <row r="46" spans="1:20" ht="13.5" thickBot="1">
      <c r="A46" s="8"/>
      <c r="B46" s="78"/>
      <c r="C46" s="16"/>
      <c r="D46" s="16"/>
      <c r="E46" s="16"/>
      <c r="F46" s="17"/>
      <c r="H46" s="22"/>
      <c r="I46" s="26"/>
      <c r="J46" s="2"/>
      <c r="K46" s="20"/>
      <c r="L46" s="11"/>
      <c r="M46" s="81"/>
      <c r="N46" s="26"/>
      <c r="O46" s="2"/>
      <c r="P46" s="20"/>
      <c r="Q46" s="11"/>
      <c r="S46" s="24"/>
      <c r="T46" s="11"/>
    </row>
  </sheetData>
  <sheetProtection/>
  <mergeCells count="3">
    <mergeCell ref="A2:J2"/>
    <mergeCell ref="A4:J4"/>
    <mergeCell ref="B33:F33"/>
  </mergeCells>
  <printOptions horizontalCentered="1"/>
  <pageMargins left="0.13" right="0.54" top="0.2362204724409449" bottom="0.2362204724409449" header="0.15748031496062992" footer="0.1968503937007874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B1:L39"/>
  <sheetViews>
    <sheetView workbookViewId="0" topLeftCell="A1">
      <selection activeCell="H32" sqref="H32:J32"/>
    </sheetView>
  </sheetViews>
  <sheetFormatPr defaultColWidth="11.421875" defaultRowHeight="12.75"/>
  <cols>
    <col min="1" max="1" width="8.7109375" style="0" customWidth="1"/>
    <col min="2" max="2" width="6.7109375" style="0" customWidth="1"/>
    <col min="3" max="4" width="14.7109375" style="0" customWidth="1"/>
    <col min="5" max="5" width="17.7109375" style="0" customWidth="1"/>
    <col min="6" max="6" width="12.7109375" style="0" customWidth="1"/>
    <col min="7" max="7" width="1.7109375" style="0" customWidth="1"/>
    <col min="8" max="8" width="10.7109375" style="1" customWidth="1"/>
    <col min="9" max="9" width="6.7109375" style="1" customWidth="1"/>
    <col min="10" max="10" width="5.7109375" style="1" customWidth="1"/>
    <col min="11" max="11" width="1.7109375" style="1" customWidth="1"/>
  </cols>
  <sheetData>
    <row r="1" spans="8:11" ht="12.75">
      <c r="H1"/>
      <c r="I1"/>
      <c r="J1"/>
      <c r="K1"/>
    </row>
    <row r="2" spans="2:11" ht="18">
      <c r="B2" s="109" t="s">
        <v>60</v>
      </c>
      <c r="C2" s="109"/>
      <c r="D2" s="109"/>
      <c r="E2" s="109"/>
      <c r="F2" s="109"/>
      <c r="G2" s="109"/>
      <c r="H2" s="109"/>
      <c r="I2" s="109"/>
      <c r="J2" s="109"/>
      <c r="K2"/>
    </row>
    <row r="3" spans="8:11" ht="12.75">
      <c r="H3"/>
      <c r="I3"/>
      <c r="J3"/>
      <c r="K3"/>
    </row>
    <row r="4" spans="8:11" ht="12.75">
      <c r="H4"/>
      <c r="I4"/>
      <c r="J4"/>
      <c r="K4"/>
    </row>
    <row r="5" spans="8:11" ht="13.5" thickBot="1">
      <c r="H5"/>
      <c r="I5"/>
      <c r="J5"/>
      <c r="K5"/>
    </row>
    <row r="6" spans="2:10" s="6" customFormat="1" ht="13.5" thickBot="1">
      <c r="B6" s="3" t="s">
        <v>1</v>
      </c>
      <c r="C6" s="4" t="s">
        <v>2</v>
      </c>
      <c r="D6" s="4" t="s">
        <v>3</v>
      </c>
      <c r="E6" s="4" t="s">
        <v>4</v>
      </c>
      <c r="F6" s="5" t="s">
        <v>5</v>
      </c>
      <c r="H6" s="3" t="s">
        <v>6</v>
      </c>
      <c r="I6" s="41" t="s">
        <v>12</v>
      </c>
      <c r="J6" s="5" t="s">
        <v>0</v>
      </c>
    </row>
    <row r="7" spans="2:10" ht="11.25" customHeight="1" thickBot="1">
      <c r="B7" s="12"/>
      <c r="C7" s="12"/>
      <c r="D7" s="12"/>
      <c r="E7" s="12"/>
      <c r="F7" s="12"/>
      <c r="H7" s="13"/>
      <c r="I7" s="13"/>
      <c r="J7" s="13"/>
    </row>
    <row r="8" spans="2:10" ht="12.75">
      <c r="B8" s="65">
        <v>134</v>
      </c>
      <c r="C8" s="27" t="s">
        <v>63</v>
      </c>
      <c r="D8" s="28" t="s">
        <v>64</v>
      </c>
      <c r="E8" s="27" t="s">
        <v>57</v>
      </c>
      <c r="F8" s="31"/>
      <c r="H8" s="72">
        <v>0.0004525462962962963</v>
      </c>
      <c r="I8" s="73">
        <v>7</v>
      </c>
      <c r="J8" s="53">
        <v>8</v>
      </c>
    </row>
    <row r="9" spans="2:10" ht="12.75">
      <c r="B9" s="66">
        <v>135</v>
      </c>
      <c r="C9" s="30" t="s">
        <v>65</v>
      </c>
      <c r="D9" s="14" t="s">
        <v>66</v>
      </c>
      <c r="E9" s="30" t="s">
        <v>57</v>
      </c>
      <c r="F9" s="31"/>
      <c r="H9" s="72">
        <v>0.00036805555555555555</v>
      </c>
      <c r="I9" s="73">
        <v>6</v>
      </c>
      <c r="J9" s="54">
        <v>10</v>
      </c>
    </row>
    <row r="10" spans="2:10" ht="12.75">
      <c r="B10" s="66">
        <v>136</v>
      </c>
      <c r="C10" s="30" t="s">
        <v>67</v>
      </c>
      <c r="D10" s="14" t="s">
        <v>68</v>
      </c>
      <c r="E10" s="30" t="s">
        <v>57</v>
      </c>
      <c r="F10" s="31"/>
      <c r="H10" s="72">
        <v>0.0005435185185185186</v>
      </c>
      <c r="I10" s="73">
        <v>4</v>
      </c>
      <c r="J10" s="54">
        <v>17</v>
      </c>
    </row>
    <row r="11" spans="2:10" ht="12.75">
      <c r="B11" s="66">
        <v>138</v>
      </c>
      <c r="C11" s="30" t="s">
        <v>70</v>
      </c>
      <c r="D11" s="14" t="s">
        <v>71</v>
      </c>
      <c r="E11" s="30" t="s">
        <v>57</v>
      </c>
      <c r="F11" s="31"/>
      <c r="H11" s="72">
        <v>0.00029479166666666667</v>
      </c>
      <c r="I11" s="73">
        <v>15</v>
      </c>
      <c r="J11" s="54">
        <v>1</v>
      </c>
    </row>
    <row r="12" spans="2:10" ht="12.75">
      <c r="B12" s="66">
        <v>139</v>
      </c>
      <c r="C12" s="30" t="s">
        <v>98</v>
      </c>
      <c r="D12" s="14" t="s">
        <v>87</v>
      </c>
      <c r="E12" s="30" t="s">
        <v>99</v>
      </c>
      <c r="F12" s="31"/>
      <c r="H12" s="72">
        <v>0.00046307870370370367</v>
      </c>
      <c r="I12" s="73">
        <v>8</v>
      </c>
      <c r="J12" s="54">
        <v>7</v>
      </c>
    </row>
    <row r="13" spans="2:10" ht="12.75">
      <c r="B13" s="66">
        <v>140</v>
      </c>
      <c r="C13" s="30" t="s">
        <v>102</v>
      </c>
      <c r="D13" s="14" t="s">
        <v>103</v>
      </c>
      <c r="E13" s="30" t="s">
        <v>101</v>
      </c>
      <c r="F13" s="31"/>
      <c r="H13" s="72">
        <v>0.0004128472222222222</v>
      </c>
      <c r="I13" s="73">
        <v>4</v>
      </c>
      <c r="J13" s="54">
        <v>15</v>
      </c>
    </row>
    <row r="14" spans="2:10" ht="12.75">
      <c r="B14" s="66">
        <v>141</v>
      </c>
      <c r="C14" s="30" t="s">
        <v>104</v>
      </c>
      <c r="D14" s="14" t="s">
        <v>105</v>
      </c>
      <c r="E14" s="30" t="s">
        <v>101</v>
      </c>
      <c r="F14" s="31"/>
      <c r="H14" s="72">
        <v>0.0010792824074074075</v>
      </c>
      <c r="I14" s="73">
        <v>4</v>
      </c>
      <c r="J14" s="54">
        <v>19</v>
      </c>
    </row>
    <row r="15" spans="2:12" ht="12.75">
      <c r="B15" s="66">
        <v>142</v>
      </c>
      <c r="C15" s="30" t="s">
        <v>106</v>
      </c>
      <c r="D15" s="14" t="s">
        <v>89</v>
      </c>
      <c r="E15" s="30" t="s">
        <v>101</v>
      </c>
      <c r="F15" s="31"/>
      <c r="H15" s="72">
        <v>0.00046666666666666666</v>
      </c>
      <c r="I15" s="73">
        <v>7</v>
      </c>
      <c r="J15" s="54">
        <v>9</v>
      </c>
      <c r="L15" s="70"/>
    </row>
    <row r="16" spans="2:12" ht="12.75">
      <c r="B16" s="66">
        <v>144</v>
      </c>
      <c r="C16" s="30" t="s">
        <v>126</v>
      </c>
      <c r="D16" s="14" t="s">
        <v>127</v>
      </c>
      <c r="E16" s="30" t="s">
        <v>109</v>
      </c>
      <c r="F16" s="31"/>
      <c r="H16" s="72">
        <v>0.0006296296296296296</v>
      </c>
      <c r="I16" s="73">
        <v>5</v>
      </c>
      <c r="J16" s="54">
        <v>13</v>
      </c>
      <c r="L16" s="70"/>
    </row>
    <row r="17" spans="2:10" ht="12.75">
      <c r="B17" s="66">
        <v>145</v>
      </c>
      <c r="C17" s="30" t="s">
        <v>128</v>
      </c>
      <c r="D17" s="14" t="s">
        <v>129</v>
      </c>
      <c r="E17" s="30" t="s">
        <v>109</v>
      </c>
      <c r="F17" s="31"/>
      <c r="H17" s="72">
        <v>0.00044479166666666663</v>
      </c>
      <c r="I17" s="73">
        <v>5</v>
      </c>
      <c r="J17" s="54">
        <v>11</v>
      </c>
    </row>
    <row r="18" spans="2:10" ht="12.75">
      <c r="B18" s="66">
        <v>146</v>
      </c>
      <c r="C18" s="30" t="s">
        <v>130</v>
      </c>
      <c r="D18" s="14" t="s">
        <v>131</v>
      </c>
      <c r="E18" s="30" t="s">
        <v>109</v>
      </c>
      <c r="F18" s="31"/>
      <c r="H18" s="72">
        <v>0.0005402777777777778</v>
      </c>
      <c r="I18" s="73">
        <v>4</v>
      </c>
      <c r="J18" s="54">
        <v>16</v>
      </c>
    </row>
    <row r="19" spans="2:10" ht="12.75">
      <c r="B19" s="66">
        <v>147</v>
      </c>
      <c r="C19" s="30" t="s">
        <v>132</v>
      </c>
      <c r="D19" s="14" t="s">
        <v>120</v>
      </c>
      <c r="E19" s="30" t="s">
        <v>109</v>
      </c>
      <c r="F19" s="31"/>
      <c r="H19" s="72">
        <v>0.000997685185185185</v>
      </c>
      <c r="I19" s="73">
        <v>3</v>
      </c>
      <c r="J19" s="54">
        <v>22</v>
      </c>
    </row>
    <row r="20" spans="2:10" ht="12.75">
      <c r="B20" s="66">
        <v>148</v>
      </c>
      <c r="C20" s="30" t="s">
        <v>112</v>
      </c>
      <c r="D20" s="14" t="s">
        <v>133</v>
      </c>
      <c r="E20" s="30" t="s">
        <v>109</v>
      </c>
      <c r="F20" s="31"/>
      <c r="H20" s="72">
        <v>0.0008855324074074075</v>
      </c>
      <c r="I20" s="73">
        <v>3</v>
      </c>
      <c r="J20" s="54">
        <v>21</v>
      </c>
    </row>
    <row r="21" spans="2:10" ht="12.75">
      <c r="B21" s="66">
        <v>149</v>
      </c>
      <c r="C21" s="30" t="s">
        <v>170</v>
      </c>
      <c r="D21" s="14" t="s">
        <v>171</v>
      </c>
      <c r="E21" s="30" t="s">
        <v>109</v>
      </c>
      <c r="F21" s="31"/>
      <c r="H21" s="72">
        <v>0.00040023148148148145</v>
      </c>
      <c r="I21" s="73">
        <v>9</v>
      </c>
      <c r="J21" s="54">
        <v>6</v>
      </c>
    </row>
    <row r="22" spans="2:10" ht="12.75">
      <c r="B22" s="66">
        <v>150</v>
      </c>
      <c r="C22" s="30" t="s">
        <v>172</v>
      </c>
      <c r="D22" s="14" t="s">
        <v>173</v>
      </c>
      <c r="E22" s="30" t="s">
        <v>109</v>
      </c>
      <c r="F22" s="31"/>
      <c r="H22" s="72">
        <v>0.000513425925925926</v>
      </c>
      <c r="I22" s="73">
        <v>5</v>
      </c>
      <c r="J22" s="54">
        <v>12</v>
      </c>
    </row>
    <row r="23" spans="2:10" ht="12.75">
      <c r="B23" s="66">
        <v>151</v>
      </c>
      <c r="C23" s="30" t="s">
        <v>174</v>
      </c>
      <c r="D23" s="14" t="s">
        <v>175</v>
      </c>
      <c r="E23" s="30" t="s">
        <v>169</v>
      </c>
      <c r="F23" s="31"/>
      <c r="H23" s="72">
        <v>0.0004831018518518518</v>
      </c>
      <c r="I23" s="73">
        <v>14</v>
      </c>
      <c r="J23" s="54">
        <v>3</v>
      </c>
    </row>
    <row r="24" spans="2:10" ht="12.75">
      <c r="B24" s="66">
        <v>152</v>
      </c>
      <c r="C24" s="30" t="s">
        <v>176</v>
      </c>
      <c r="D24" s="14" t="s">
        <v>177</v>
      </c>
      <c r="E24" s="30" t="s">
        <v>109</v>
      </c>
      <c r="F24" s="31"/>
      <c r="H24" s="72">
        <v>0.0003140046296296296</v>
      </c>
      <c r="I24" s="73">
        <v>10</v>
      </c>
      <c r="J24" s="54">
        <v>5</v>
      </c>
    </row>
    <row r="25" spans="2:10" ht="12.75">
      <c r="B25" s="66">
        <v>153</v>
      </c>
      <c r="C25" s="30" t="s">
        <v>178</v>
      </c>
      <c r="D25" s="14" t="s">
        <v>179</v>
      </c>
      <c r="E25" s="30" t="s">
        <v>109</v>
      </c>
      <c r="F25" s="31"/>
      <c r="H25" s="72">
        <v>0.0005131944444444445</v>
      </c>
      <c r="I25" s="73">
        <v>1</v>
      </c>
      <c r="J25" s="54">
        <v>23</v>
      </c>
    </row>
    <row r="26" spans="2:10" ht="12.75">
      <c r="B26" s="66">
        <v>154</v>
      </c>
      <c r="C26" s="30" t="s">
        <v>180</v>
      </c>
      <c r="D26" s="14" t="s">
        <v>181</v>
      </c>
      <c r="E26" s="30" t="s">
        <v>109</v>
      </c>
      <c r="F26" s="31"/>
      <c r="H26" s="72">
        <v>0.0003222222222222222</v>
      </c>
      <c r="I26" s="73">
        <v>15</v>
      </c>
      <c r="J26" s="54">
        <v>2</v>
      </c>
    </row>
    <row r="27" spans="2:10" ht="12.75">
      <c r="B27" s="66">
        <v>155</v>
      </c>
      <c r="C27" s="30" t="s">
        <v>182</v>
      </c>
      <c r="D27" s="14" t="s">
        <v>183</v>
      </c>
      <c r="E27" s="30" t="s">
        <v>184</v>
      </c>
      <c r="F27" s="31"/>
      <c r="H27" s="72">
        <v>0.0008789351851851853</v>
      </c>
      <c r="I27" s="73">
        <v>3</v>
      </c>
      <c r="J27" s="54">
        <v>20</v>
      </c>
    </row>
    <row r="28" spans="2:10" ht="12.75">
      <c r="B28" s="66">
        <v>156</v>
      </c>
      <c r="C28" s="30" t="s">
        <v>185</v>
      </c>
      <c r="D28" s="14" t="s">
        <v>69</v>
      </c>
      <c r="E28" s="30" t="s">
        <v>57</v>
      </c>
      <c r="F28" s="31"/>
      <c r="H28" s="72">
        <v>0.0007037037037037038</v>
      </c>
      <c r="I28" s="73">
        <v>5</v>
      </c>
      <c r="J28" s="54">
        <v>14</v>
      </c>
    </row>
    <row r="29" spans="2:10" ht="12.75">
      <c r="B29" s="66">
        <v>157</v>
      </c>
      <c r="C29" s="30" t="s">
        <v>186</v>
      </c>
      <c r="D29" s="14" t="s">
        <v>103</v>
      </c>
      <c r="E29" s="30" t="s">
        <v>57</v>
      </c>
      <c r="F29" s="31"/>
      <c r="H29" s="72">
        <v>0.0006646990740740741</v>
      </c>
      <c r="I29" s="73">
        <v>4</v>
      </c>
      <c r="J29" s="54">
        <v>18</v>
      </c>
    </row>
    <row r="30" spans="2:10" ht="12.75">
      <c r="B30" s="66">
        <v>159</v>
      </c>
      <c r="C30" s="30" t="s">
        <v>187</v>
      </c>
      <c r="D30" s="14" t="s">
        <v>54</v>
      </c>
      <c r="E30" s="30" t="s">
        <v>109</v>
      </c>
      <c r="F30" s="31"/>
      <c r="H30" s="21">
        <v>0.0004962962962962963</v>
      </c>
      <c r="I30" s="37">
        <v>14</v>
      </c>
      <c r="J30" s="54">
        <v>4</v>
      </c>
    </row>
    <row r="31" spans="2:10" ht="12.75">
      <c r="B31" s="74"/>
      <c r="C31" s="14"/>
      <c r="D31" s="14"/>
      <c r="E31" s="14"/>
      <c r="F31" s="15"/>
      <c r="H31" s="21"/>
      <c r="I31" s="37"/>
      <c r="J31" s="54"/>
    </row>
    <row r="32" spans="2:10" ht="12.75">
      <c r="B32" s="66">
        <v>163</v>
      </c>
      <c r="C32" s="32" t="s">
        <v>155</v>
      </c>
      <c r="D32" s="14" t="s">
        <v>156</v>
      </c>
      <c r="E32" s="30" t="s">
        <v>157</v>
      </c>
      <c r="F32" s="15"/>
      <c r="H32" s="21">
        <v>0.0008868055555555556</v>
      </c>
      <c r="I32" s="37">
        <v>7</v>
      </c>
      <c r="J32" s="54">
        <v>1</v>
      </c>
    </row>
    <row r="33" spans="2:10" ht="12.75">
      <c r="B33" s="66"/>
      <c r="C33" s="32"/>
      <c r="D33" s="14"/>
      <c r="E33" s="30"/>
      <c r="F33" s="31"/>
      <c r="H33" s="21"/>
      <c r="I33" s="37"/>
      <c r="J33" s="54"/>
    </row>
    <row r="34" spans="2:10" ht="12.75">
      <c r="B34" s="66"/>
      <c r="C34" s="32"/>
      <c r="D34" s="14"/>
      <c r="E34" s="30"/>
      <c r="F34" s="31"/>
      <c r="H34" s="21"/>
      <c r="I34" s="37"/>
      <c r="J34" s="54"/>
    </row>
    <row r="35" spans="2:10" ht="12.75">
      <c r="B35" s="66"/>
      <c r="C35" s="30"/>
      <c r="D35" s="14"/>
      <c r="E35" s="30"/>
      <c r="F35" s="31"/>
      <c r="H35" s="21"/>
      <c r="I35" s="37"/>
      <c r="J35" s="54"/>
    </row>
    <row r="36" spans="2:10" ht="12.75">
      <c r="B36" s="66"/>
      <c r="C36" s="30"/>
      <c r="D36" s="14"/>
      <c r="E36" s="30"/>
      <c r="F36" s="31"/>
      <c r="H36" s="21"/>
      <c r="I36" s="37"/>
      <c r="J36" s="54"/>
    </row>
    <row r="37" spans="2:10" ht="12.75">
      <c r="B37" s="66"/>
      <c r="C37" s="30"/>
      <c r="D37" s="14"/>
      <c r="E37" s="30"/>
      <c r="F37" s="31"/>
      <c r="H37" s="21"/>
      <c r="I37" s="37"/>
      <c r="J37" s="54"/>
    </row>
    <row r="38" spans="2:10" ht="12.75">
      <c r="B38" s="66"/>
      <c r="C38" s="30"/>
      <c r="D38" s="14"/>
      <c r="E38" s="30"/>
      <c r="F38" s="31"/>
      <c r="H38" s="21"/>
      <c r="I38" s="37"/>
      <c r="J38" s="54"/>
    </row>
    <row r="39" spans="2:11" ht="13.5" thickBot="1">
      <c r="B39" s="67"/>
      <c r="C39" s="38"/>
      <c r="D39" s="16"/>
      <c r="E39" s="16"/>
      <c r="F39" s="39"/>
      <c r="G39" s="68"/>
      <c r="H39" s="22"/>
      <c r="I39" s="40"/>
      <c r="J39" s="55"/>
      <c r="K39" s="56"/>
    </row>
  </sheetData>
  <mergeCells count="1">
    <mergeCell ref="B2:J2"/>
  </mergeCells>
  <printOptions/>
  <pageMargins left="0.75" right="0.75" top="0.25" bottom="0.33" header="0.16" footer="0.492125984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B2:N4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16" sqref="F16"/>
    </sheetView>
  </sheetViews>
  <sheetFormatPr defaultColWidth="11.421875" defaultRowHeight="12.75"/>
  <cols>
    <col min="1" max="1" width="1.7109375" style="96" customWidth="1"/>
    <col min="2" max="2" width="6.7109375" style="96" customWidth="1"/>
    <col min="3" max="4" width="14.7109375" style="96" customWidth="1"/>
    <col min="5" max="5" width="17.7109375" style="96" customWidth="1"/>
    <col min="6" max="6" width="12.7109375" style="96" customWidth="1"/>
    <col min="7" max="7" width="3.57421875" style="96" customWidth="1"/>
    <col min="8" max="8" width="12.7109375" style="96" customWidth="1"/>
    <col min="9" max="9" width="14.57421875" style="96" customWidth="1"/>
    <col min="10" max="11" width="12.7109375" style="96" customWidth="1"/>
    <col min="12" max="12" width="1.7109375" style="96" customWidth="1"/>
    <col min="13" max="16384" width="11.421875" style="96" customWidth="1"/>
  </cols>
  <sheetData>
    <row r="2" spans="2:10" ht="18">
      <c r="B2" s="109" t="s">
        <v>61</v>
      </c>
      <c r="C2" s="109"/>
      <c r="D2" s="109"/>
      <c r="E2" s="109"/>
      <c r="F2" s="109"/>
      <c r="G2" s="109"/>
      <c r="H2" s="109"/>
      <c r="I2" s="109"/>
      <c r="J2" s="109"/>
    </row>
    <row r="5" ht="13.5" thickBot="1"/>
    <row r="6" spans="2:11" s="6" customFormat="1" ht="13.5" thickBot="1">
      <c r="B6" s="3" t="s">
        <v>1</v>
      </c>
      <c r="C6" s="4" t="s">
        <v>2</v>
      </c>
      <c r="D6" s="4" t="s">
        <v>3</v>
      </c>
      <c r="E6" s="4" t="s">
        <v>4</v>
      </c>
      <c r="F6" s="5" t="s">
        <v>5</v>
      </c>
      <c r="G6" s="42"/>
      <c r="H6" s="3" t="s">
        <v>28</v>
      </c>
      <c r="I6" s="4" t="s">
        <v>23</v>
      </c>
      <c r="J6" s="4" t="s">
        <v>22</v>
      </c>
      <c r="K6" s="5" t="s">
        <v>21</v>
      </c>
    </row>
    <row r="7" spans="2:11" ht="11.25" customHeight="1" thickBot="1">
      <c r="B7" s="99"/>
      <c r="C7" s="99"/>
      <c r="D7" s="99"/>
      <c r="E7" s="99"/>
      <c r="F7" s="99"/>
      <c r="G7" s="100"/>
      <c r="H7" s="99"/>
      <c r="I7" s="99"/>
      <c r="J7" s="99"/>
      <c r="K7" s="99"/>
    </row>
    <row r="8" spans="2:11" ht="12.75">
      <c r="B8" s="101">
        <v>134</v>
      </c>
      <c r="C8" s="27" t="s">
        <v>63</v>
      </c>
      <c r="D8" s="28" t="s">
        <v>64</v>
      </c>
      <c r="E8" s="27" t="s">
        <v>57</v>
      </c>
      <c r="F8" s="29"/>
      <c r="G8" s="48"/>
      <c r="H8" s="57"/>
      <c r="I8" s="45">
        <f>J8-K8</f>
        <v>0.0011814814814814815</v>
      </c>
      <c r="J8" s="45">
        <v>0.0011814814814814815</v>
      </c>
      <c r="K8" s="47">
        <v>0</v>
      </c>
    </row>
    <row r="9" spans="2:11" ht="12.75">
      <c r="B9" s="102">
        <v>135</v>
      </c>
      <c r="C9" s="30" t="s">
        <v>65</v>
      </c>
      <c r="D9" s="14" t="s">
        <v>66</v>
      </c>
      <c r="E9" s="30" t="s">
        <v>57</v>
      </c>
      <c r="F9" s="31"/>
      <c r="G9" s="48"/>
      <c r="H9" s="57"/>
      <c r="I9" s="45">
        <f aca="true" t="shared" si="0" ref="I9:I28">J9-K9</f>
        <v>0.0010874999999999997</v>
      </c>
      <c r="J9" s="45">
        <v>0.001434722222222222</v>
      </c>
      <c r="K9" s="47">
        <v>0.00034722222222222224</v>
      </c>
    </row>
    <row r="10" spans="2:11" ht="12.75">
      <c r="B10" s="102">
        <v>136</v>
      </c>
      <c r="C10" s="30" t="s">
        <v>67</v>
      </c>
      <c r="D10" s="14" t="s">
        <v>68</v>
      </c>
      <c r="E10" s="30" t="s">
        <v>57</v>
      </c>
      <c r="F10" s="31"/>
      <c r="G10" s="48"/>
      <c r="H10" s="57"/>
      <c r="I10" s="45">
        <f t="shared" si="0"/>
        <v>0.0011915509259259262</v>
      </c>
      <c r="J10" s="45">
        <v>0.0018859953703703703</v>
      </c>
      <c r="K10" s="47">
        <v>0.000694444444444444</v>
      </c>
    </row>
    <row r="11" spans="2:11" ht="12.75">
      <c r="B11" s="102">
        <v>138</v>
      </c>
      <c r="C11" s="30" t="s">
        <v>70</v>
      </c>
      <c r="D11" s="14" t="s">
        <v>71</v>
      </c>
      <c r="E11" s="30" t="s">
        <v>57</v>
      </c>
      <c r="F11" s="31"/>
      <c r="G11" s="48"/>
      <c r="H11" s="57"/>
      <c r="I11" s="45">
        <f t="shared" si="0"/>
        <v>0.0010481481481481448</v>
      </c>
      <c r="J11" s="45">
        <v>0.0020898148148148147</v>
      </c>
      <c r="K11" s="47">
        <v>0.00104166666666667</v>
      </c>
    </row>
    <row r="12" spans="2:11" ht="12.75">
      <c r="B12" s="102">
        <v>139</v>
      </c>
      <c r="C12" s="30" t="s">
        <v>98</v>
      </c>
      <c r="D12" s="14" t="s">
        <v>87</v>
      </c>
      <c r="E12" s="30" t="s">
        <v>99</v>
      </c>
      <c r="F12" s="31"/>
      <c r="G12" s="48"/>
      <c r="H12" s="57"/>
      <c r="I12" s="45">
        <f t="shared" si="0"/>
        <v>0.0012525462962962954</v>
      </c>
      <c r="J12" s="45">
        <v>0.0026414351851851855</v>
      </c>
      <c r="K12" s="47">
        <v>0.00138888888888889</v>
      </c>
    </row>
    <row r="13" spans="2:11" ht="12.75">
      <c r="B13" s="102">
        <v>140</v>
      </c>
      <c r="C13" s="30" t="s">
        <v>102</v>
      </c>
      <c r="D13" s="14" t="s">
        <v>103</v>
      </c>
      <c r="E13" s="30" t="s">
        <v>101</v>
      </c>
      <c r="F13" s="31"/>
      <c r="G13" s="48"/>
      <c r="H13" s="57"/>
      <c r="I13" s="45">
        <f t="shared" si="0"/>
        <v>0.0013997685185185192</v>
      </c>
      <c r="J13" s="45">
        <v>0.003135879629629629</v>
      </c>
      <c r="K13" s="47">
        <v>0.00173611111111111</v>
      </c>
    </row>
    <row r="14" spans="2:11" ht="12.75">
      <c r="B14" s="102">
        <v>141</v>
      </c>
      <c r="C14" s="30" t="s">
        <v>104</v>
      </c>
      <c r="D14" s="14" t="s">
        <v>105</v>
      </c>
      <c r="E14" s="30" t="s">
        <v>101</v>
      </c>
      <c r="F14" s="31"/>
      <c r="G14" s="48"/>
      <c r="H14" s="57"/>
      <c r="I14" s="45">
        <f t="shared" si="0"/>
        <v>0.0013658564814814853</v>
      </c>
      <c r="J14" s="45">
        <v>0.003449189814814815</v>
      </c>
      <c r="K14" s="47">
        <v>0.00208333333333333</v>
      </c>
    </row>
    <row r="15" spans="2:11" ht="12.75">
      <c r="B15" s="102">
        <v>142</v>
      </c>
      <c r="C15" s="30" t="s">
        <v>106</v>
      </c>
      <c r="D15" s="14" t="s">
        <v>89</v>
      </c>
      <c r="E15" s="30" t="s">
        <v>101</v>
      </c>
      <c r="F15" s="31"/>
      <c r="G15" s="48"/>
      <c r="H15" s="57"/>
      <c r="I15" s="45">
        <f t="shared" si="0"/>
        <v>0.001243518518518514</v>
      </c>
      <c r="J15" s="45">
        <v>0.003674074074074074</v>
      </c>
      <c r="K15" s="47">
        <v>0.00243055555555556</v>
      </c>
    </row>
    <row r="16" spans="2:14" ht="12.75">
      <c r="B16" s="102">
        <v>144</v>
      </c>
      <c r="C16" s="30" t="s">
        <v>126</v>
      </c>
      <c r="D16" s="14" t="s">
        <v>127</v>
      </c>
      <c r="E16" s="30" t="s">
        <v>109</v>
      </c>
      <c r="F16" s="31"/>
      <c r="G16" s="48"/>
      <c r="H16" s="57"/>
      <c r="I16" s="45">
        <f t="shared" si="0"/>
        <v>0.006944444444444444</v>
      </c>
      <c r="J16" s="45">
        <v>0.006944444444444444</v>
      </c>
      <c r="K16" s="47">
        <v>0</v>
      </c>
      <c r="N16" s="103"/>
    </row>
    <row r="17" spans="2:14" ht="12.75">
      <c r="B17" s="102">
        <v>145</v>
      </c>
      <c r="C17" s="30" t="s">
        <v>128</v>
      </c>
      <c r="D17" s="14" t="s">
        <v>129</v>
      </c>
      <c r="E17" s="30" t="s">
        <v>109</v>
      </c>
      <c r="F17" s="31"/>
      <c r="G17" s="48"/>
      <c r="H17" s="57"/>
      <c r="I17" s="45">
        <f t="shared" si="0"/>
        <v>0.0015226851851851853</v>
      </c>
      <c r="J17" s="45">
        <v>0.0015226851851851853</v>
      </c>
      <c r="K17" s="47">
        <v>0</v>
      </c>
      <c r="M17" s="49"/>
      <c r="N17" s="100"/>
    </row>
    <row r="18" spans="2:14" ht="12.75">
      <c r="B18" s="102">
        <v>146</v>
      </c>
      <c r="C18" s="30" t="s">
        <v>130</v>
      </c>
      <c r="D18" s="14" t="s">
        <v>131</v>
      </c>
      <c r="E18" s="30" t="s">
        <v>109</v>
      </c>
      <c r="F18" s="31"/>
      <c r="G18" s="48"/>
      <c r="H18" s="57"/>
      <c r="I18" s="45">
        <f t="shared" si="0"/>
        <v>0.0014898148148148147</v>
      </c>
      <c r="J18" s="45">
        <v>0.001837037037037037</v>
      </c>
      <c r="K18" s="47">
        <v>0.00034722222222222224</v>
      </c>
      <c r="M18" s="49"/>
      <c r="N18" s="100"/>
    </row>
    <row r="19" spans="2:14" ht="12.75">
      <c r="B19" s="102">
        <v>147</v>
      </c>
      <c r="C19" s="30" t="s">
        <v>132</v>
      </c>
      <c r="D19" s="14" t="s">
        <v>120</v>
      </c>
      <c r="E19" s="30" t="s">
        <v>109</v>
      </c>
      <c r="F19" s="31"/>
      <c r="G19" s="48"/>
      <c r="H19" s="57"/>
      <c r="I19" s="45">
        <f t="shared" si="0"/>
        <v>0.002348032407407408</v>
      </c>
      <c r="J19" s="45">
        <v>0.003042476851851852</v>
      </c>
      <c r="K19" s="47">
        <v>0.000694444444444444</v>
      </c>
      <c r="M19" s="49"/>
      <c r="N19" s="100"/>
    </row>
    <row r="20" spans="2:14" ht="12.75">
      <c r="B20" s="102">
        <v>148</v>
      </c>
      <c r="C20" s="30" t="s">
        <v>112</v>
      </c>
      <c r="D20" s="14" t="s">
        <v>133</v>
      </c>
      <c r="E20" s="30" t="s">
        <v>109</v>
      </c>
      <c r="F20" s="31"/>
      <c r="G20" s="48"/>
      <c r="H20" s="57"/>
      <c r="I20" s="45">
        <f t="shared" si="0"/>
        <v>0.0018150462962962933</v>
      </c>
      <c r="J20" s="45">
        <v>0.0028567129629629632</v>
      </c>
      <c r="K20" s="47">
        <v>0.00104166666666667</v>
      </c>
      <c r="M20" s="49"/>
      <c r="N20" s="100"/>
    </row>
    <row r="21" spans="2:14" ht="12.75">
      <c r="B21" s="102">
        <v>149</v>
      </c>
      <c r="C21" s="30" t="s">
        <v>170</v>
      </c>
      <c r="D21" s="14" t="s">
        <v>171</v>
      </c>
      <c r="E21" s="30" t="s">
        <v>109</v>
      </c>
      <c r="F21" s="31"/>
      <c r="G21" s="48"/>
      <c r="H21" s="57"/>
      <c r="I21" s="45">
        <f t="shared" si="0"/>
        <v>0.0014887731481481466</v>
      </c>
      <c r="J21" s="45">
        <v>0.0028776620370370366</v>
      </c>
      <c r="K21" s="47">
        <v>0.00138888888888889</v>
      </c>
      <c r="M21" s="49"/>
      <c r="N21" s="100"/>
    </row>
    <row r="22" spans="2:14" ht="12.75">
      <c r="B22" s="102">
        <v>150</v>
      </c>
      <c r="C22" s="30" t="s">
        <v>172</v>
      </c>
      <c r="D22" s="14" t="s">
        <v>173</v>
      </c>
      <c r="E22" s="30" t="s">
        <v>109</v>
      </c>
      <c r="F22" s="31"/>
      <c r="G22" s="48"/>
      <c r="H22" s="57"/>
      <c r="I22" s="45">
        <f t="shared" si="0"/>
        <v>0.0015866898148148157</v>
      </c>
      <c r="J22" s="45">
        <v>0.0033228009259259257</v>
      </c>
      <c r="K22" s="47">
        <v>0.00173611111111111</v>
      </c>
      <c r="M22" s="49"/>
      <c r="N22" s="100"/>
    </row>
    <row r="23" spans="2:14" ht="12.75">
      <c r="B23" s="102">
        <v>151</v>
      </c>
      <c r="C23" s="30" t="s">
        <v>174</v>
      </c>
      <c r="D23" s="14" t="s">
        <v>175</v>
      </c>
      <c r="E23" s="30" t="s">
        <v>169</v>
      </c>
      <c r="F23" s="31"/>
      <c r="G23" s="48"/>
      <c r="H23" s="57"/>
      <c r="I23" s="45">
        <f t="shared" si="0"/>
        <v>0.0013824074074074112</v>
      </c>
      <c r="J23" s="45">
        <v>0.003465740740740741</v>
      </c>
      <c r="K23" s="47">
        <v>0.00208333333333333</v>
      </c>
      <c r="M23" s="49"/>
      <c r="N23" s="100"/>
    </row>
    <row r="24" spans="2:14" ht="12.75">
      <c r="B24" s="102">
        <v>152</v>
      </c>
      <c r="C24" s="30" t="s">
        <v>176</v>
      </c>
      <c r="D24" s="14" t="s">
        <v>177</v>
      </c>
      <c r="E24" s="30" t="s">
        <v>109</v>
      </c>
      <c r="F24" s="31"/>
      <c r="G24" s="48"/>
      <c r="H24" s="57"/>
      <c r="I24" s="45">
        <f t="shared" si="0"/>
        <v>0.0014510416666666621</v>
      </c>
      <c r="J24" s="45">
        <v>0.003881597222222222</v>
      </c>
      <c r="K24" s="47">
        <v>0.00243055555555556</v>
      </c>
      <c r="M24" s="49"/>
      <c r="N24" s="100"/>
    </row>
    <row r="25" spans="2:14" ht="12.75">
      <c r="B25" s="102">
        <v>153</v>
      </c>
      <c r="C25" s="89" t="s">
        <v>178</v>
      </c>
      <c r="D25" s="90" t="s">
        <v>179</v>
      </c>
      <c r="E25" s="89" t="s">
        <v>109</v>
      </c>
      <c r="F25" s="91"/>
      <c r="G25" s="92"/>
      <c r="H25" s="93"/>
      <c r="I25" s="45">
        <f t="shared" si="0"/>
        <v>0.0012778935185185185</v>
      </c>
      <c r="J25" s="94">
        <v>0.006833449074074074</v>
      </c>
      <c r="K25" s="95">
        <v>0.005555555555555556</v>
      </c>
      <c r="M25" s="97"/>
      <c r="N25" s="98"/>
    </row>
    <row r="26" spans="2:14" ht="12.75">
      <c r="B26" s="102">
        <v>154</v>
      </c>
      <c r="C26" s="30" t="s">
        <v>180</v>
      </c>
      <c r="D26" s="14" t="s">
        <v>181</v>
      </c>
      <c r="E26" s="30" t="s">
        <v>109</v>
      </c>
      <c r="F26" s="31"/>
      <c r="G26" s="48"/>
      <c r="H26" s="57"/>
      <c r="I26" s="45">
        <f t="shared" si="0"/>
        <v>0.0009833333333333057</v>
      </c>
      <c r="J26" s="45">
        <v>0.0044555555555555555</v>
      </c>
      <c r="K26" s="47">
        <v>0.00347222222222225</v>
      </c>
      <c r="M26" s="100"/>
      <c r="N26" s="100"/>
    </row>
    <row r="27" spans="2:11" ht="12.75">
      <c r="B27" s="102">
        <v>155</v>
      </c>
      <c r="C27" s="30" t="s">
        <v>182</v>
      </c>
      <c r="D27" s="14" t="s">
        <v>183</v>
      </c>
      <c r="E27" s="30" t="s">
        <v>184</v>
      </c>
      <c r="F27" s="31"/>
      <c r="G27" s="48"/>
      <c r="H27" s="57"/>
      <c r="I27" s="45">
        <f t="shared" si="0"/>
        <v>0.0014339120370370113</v>
      </c>
      <c r="J27" s="45">
        <v>0.005253356481481481</v>
      </c>
      <c r="K27" s="47">
        <v>0.00381944444444447</v>
      </c>
    </row>
    <row r="28" spans="2:11" ht="12.75">
      <c r="B28" s="102">
        <v>156</v>
      </c>
      <c r="C28" s="30" t="s">
        <v>185</v>
      </c>
      <c r="D28" s="14" t="s">
        <v>69</v>
      </c>
      <c r="E28" s="30" t="s">
        <v>57</v>
      </c>
      <c r="F28" s="31"/>
      <c r="G28" s="48"/>
      <c r="H28" s="57"/>
      <c r="I28" s="45">
        <f t="shared" si="0"/>
        <v>0.001448495370370337</v>
      </c>
      <c r="J28" s="45">
        <v>0.0056151620370370366</v>
      </c>
      <c r="K28" s="47">
        <v>0.0041666666666667</v>
      </c>
    </row>
    <row r="29" spans="2:11" ht="12.75">
      <c r="B29" s="102">
        <v>157</v>
      </c>
      <c r="C29" s="30" t="s">
        <v>186</v>
      </c>
      <c r="D29" s="14" t="s">
        <v>103</v>
      </c>
      <c r="E29" s="30" t="s">
        <v>57</v>
      </c>
      <c r="F29" s="31"/>
      <c r="G29" s="48"/>
      <c r="H29" s="57"/>
      <c r="I29" s="45">
        <f>J29-K29</f>
        <v>0.0011650462962962656</v>
      </c>
      <c r="J29" s="45">
        <v>0.005678935185185185</v>
      </c>
      <c r="K29" s="47">
        <v>0.00451388888888892</v>
      </c>
    </row>
    <row r="30" spans="2:11" ht="12.75">
      <c r="B30" s="102">
        <v>159</v>
      </c>
      <c r="C30" s="30" t="s">
        <v>187</v>
      </c>
      <c r="D30" s="14" t="s">
        <v>54</v>
      </c>
      <c r="E30" s="30" t="s">
        <v>109</v>
      </c>
      <c r="F30" s="31"/>
      <c r="G30" s="48"/>
      <c r="H30" s="57"/>
      <c r="I30" s="45">
        <f>J30-K30</f>
        <v>0.0010723379629629243</v>
      </c>
      <c r="J30" s="45">
        <v>0.0059334490740740745</v>
      </c>
      <c r="K30" s="47">
        <v>0.00486111111111115</v>
      </c>
    </row>
    <row r="31" spans="2:11" ht="12.75">
      <c r="B31" s="102"/>
      <c r="C31" s="30"/>
      <c r="D31" s="14"/>
      <c r="E31" s="30"/>
      <c r="F31" s="31"/>
      <c r="G31" s="48"/>
      <c r="H31" s="57"/>
      <c r="I31" s="45"/>
      <c r="J31" s="45"/>
      <c r="K31" s="47"/>
    </row>
    <row r="32" spans="2:11" ht="12.75">
      <c r="B32" s="102">
        <v>163</v>
      </c>
      <c r="C32" s="30" t="s">
        <v>155</v>
      </c>
      <c r="D32" s="14" t="s">
        <v>204</v>
      </c>
      <c r="E32" s="30" t="s">
        <v>157</v>
      </c>
      <c r="F32" s="31"/>
      <c r="G32" s="48"/>
      <c r="H32" s="57"/>
      <c r="I32" s="45">
        <f>J32-K32</f>
        <v>0.0010934027777777782</v>
      </c>
      <c r="J32" s="45">
        <v>0.006301736111111111</v>
      </c>
      <c r="K32" s="47">
        <v>0.005208333333333333</v>
      </c>
    </row>
    <row r="33" spans="2:11" ht="12.75">
      <c r="B33" s="104"/>
      <c r="C33" s="14"/>
      <c r="D33" s="14"/>
      <c r="E33" s="14"/>
      <c r="F33" s="15"/>
      <c r="G33" s="48"/>
      <c r="H33" s="57"/>
      <c r="I33" s="45"/>
      <c r="J33" s="45"/>
      <c r="K33" s="47"/>
    </row>
    <row r="34" spans="2:11" ht="12.75">
      <c r="B34" s="102"/>
      <c r="C34" s="32"/>
      <c r="D34" s="14"/>
      <c r="E34" s="30"/>
      <c r="F34" s="31"/>
      <c r="G34" s="48"/>
      <c r="H34" s="57"/>
      <c r="I34" s="45"/>
      <c r="J34" s="45"/>
      <c r="K34" s="47"/>
    </row>
    <row r="35" spans="2:11" ht="12.75">
      <c r="B35" s="102"/>
      <c r="C35" s="32"/>
      <c r="D35" s="14"/>
      <c r="E35" s="30"/>
      <c r="F35" s="31"/>
      <c r="G35" s="48"/>
      <c r="H35" s="57"/>
      <c r="I35" s="45"/>
      <c r="J35" s="45"/>
      <c r="K35" s="47"/>
    </row>
    <row r="36" spans="2:11" ht="12.75">
      <c r="B36" s="102"/>
      <c r="C36" s="30"/>
      <c r="D36" s="14"/>
      <c r="E36" s="30"/>
      <c r="F36" s="31"/>
      <c r="G36" s="48"/>
      <c r="H36" s="57"/>
      <c r="I36" s="45"/>
      <c r="J36" s="45"/>
      <c r="K36" s="47"/>
    </row>
    <row r="37" spans="2:11" ht="12.75">
      <c r="B37" s="102"/>
      <c r="C37" s="30"/>
      <c r="D37" s="14"/>
      <c r="E37" s="30"/>
      <c r="F37" s="31"/>
      <c r="G37" s="48"/>
      <c r="H37" s="57"/>
      <c r="I37" s="45"/>
      <c r="J37" s="45"/>
      <c r="K37" s="47"/>
    </row>
    <row r="38" spans="2:11" ht="12.75">
      <c r="B38" s="102"/>
      <c r="C38" s="30"/>
      <c r="D38" s="14"/>
      <c r="E38" s="30"/>
      <c r="F38" s="31"/>
      <c r="G38" s="48"/>
      <c r="H38" s="57"/>
      <c r="I38" s="45"/>
      <c r="J38" s="45"/>
      <c r="K38" s="47"/>
    </row>
    <row r="39" spans="2:11" ht="12.75">
      <c r="B39" s="102"/>
      <c r="C39" s="30"/>
      <c r="D39" s="14"/>
      <c r="E39" s="30"/>
      <c r="F39" s="31"/>
      <c r="G39" s="48"/>
      <c r="H39" s="57"/>
      <c r="I39" s="45"/>
      <c r="J39" s="45"/>
      <c r="K39" s="47"/>
    </row>
    <row r="40" spans="2:12" ht="13.5" thickBot="1">
      <c r="B40" s="105"/>
      <c r="C40" s="16"/>
      <c r="D40" s="16"/>
      <c r="E40" s="16"/>
      <c r="F40" s="39"/>
      <c r="G40" s="60"/>
      <c r="H40" s="50"/>
      <c r="I40" s="51"/>
      <c r="J40" s="51"/>
      <c r="K40" s="39"/>
      <c r="L40" s="106"/>
    </row>
  </sheetData>
  <mergeCells count="1">
    <mergeCell ref="B2:J2"/>
  </mergeCells>
  <printOptions/>
  <pageMargins left="0.75" right="0.75" top="0.16" bottom="0.29" header="0.14" footer="0.3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B2:P41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8" sqref="H8:I30"/>
    </sheetView>
  </sheetViews>
  <sheetFormatPr defaultColWidth="11.421875" defaultRowHeight="12.75"/>
  <cols>
    <col min="1" max="1" width="1.7109375" style="0" customWidth="1"/>
    <col min="2" max="2" width="6.7109375" style="0" customWidth="1"/>
    <col min="3" max="4" width="14.7109375" style="0" customWidth="1"/>
    <col min="5" max="5" width="17.7109375" style="0" customWidth="1"/>
    <col min="6" max="6" width="12.7109375" style="0" customWidth="1"/>
    <col min="7" max="7" width="3.57421875" style="0" customWidth="1"/>
    <col min="8" max="8" width="12.7109375" style="0" customWidth="1"/>
    <col min="9" max="9" width="5.140625" style="0" customWidth="1"/>
    <col min="10" max="13" width="12.7109375" style="0" customWidth="1"/>
    <col min="14" max="14" width="1.7109375" style="0" customWidth="1"/>
  </cols>
  <sheetData>
    <row r="2" spans="2:10" ht="18">
      <c r="B2" s="109" t="s">
        <v>62</v>
      </c>
      <c r="C2" s="109"/>
      <c r="D2" s="109"/>
      <c r="E2" s="109"/>
      <c r="F2" s="109"/>
      <c r="G2" s="109"/>
      <c r="H2" s="109"/>
      <c r="I2" s="109"/>
      <c r="J2" s="109"/>
    </row>
    <row r="5" ht="13.5" thickBot="1"/>
    <row r="6" spans="2:13" s="6" customFormat="1" ht="13.5" thickBot="1">
      <c r="B6" s="3" t="s">
        <v>1</v>
      </c>
      <c r="C6" s="4" t="s">
        <v>2</v>
      </c>
      <c r="D6" s="4" t="s">
        <v>3</v>
      </c>
      <c r="E6" s="4" t="s">
        <v>4</v>
      </c>
      <c r="F6" s="5" t="s">
        <v>5</v>
      </c>
      <c r="G6" s="42"/>
      <c r="H6" s="3" t="s">
        <v>25</v>
      </c>
      <c r="I6" s="41" t="s">
        <v>18</v>
      </c>
      <c r="J6" s="4" t="s">
        <v>19</v>
      </c>
      <c r="K6" s="4" t="s">
        <v>20</v>
      </c>
      <c r="L6" s="4" t="s">
        <v>24</v>
      </c>
      <c r="M6" s="5" t="s">
        <v>21</v>
      </c>
    </row>
    <row r="7" spans="2:13" ht="11.25" customHeight="1" thickBot="1">
      <c r="B7" s="12"/>
      <c r="C7" s="12"/>
      <c r="D7" s="12"/>
      <c r="E7" s="12"/>
      <c r="F7" s="12"/>
      <c r="G7" s="43"/>
      <c r="H7" s="12"/>
      <c r="I7" s="12"/>
      <c r="J7" s="12"/>
      <c r="K7" s="12"/>
      <c r="L7" s="12"/>
      <c r="M7" s="12"/>
    </row>
    <row r="8" spans="2:14" ht="12.75">
      <c r="B8" s="65">
        <v>134</v>
      </c>
      <c r="C8" s="27" t="s">
        <v>63</v>
      </c>
      <c r="D8" s="28" t="s">
        <v>64</v>
      </c>
      <c r="E8" s="27" t="s">
        <v>57</v>
      </c>
      <c r="F8" s="82"/>
      <c r="G8" s="59"/>
      <c r="H8" s="25">
        <v>0.0011700231481481481</v>
      </c>
      <c r="I8" s="63">
        <v>11</v>
      </c>
      <c r="J8" s="45">
        <f>'Min DH 1'!I8</f>
        <v>0.0011814814814814815</v>
      </c>
      <c r="K8" s="45">
        <f aca="true" t="shared" si="0" ref="K8:K30">L8-M8</f>
        <v>0.0011700231481481481</v>
      </c>
      <c r="L8" s="45">
        <v>0.0011700231481481481</v>
      </c>
      <c r="M8" s="46">
        <v>0</v>
      </c>
      <c r="N8" s="43"/>
    </row>
    <row r="9" spans="2:14" ht="12.75">
      <c r="B9" s="66">
        <v>135</v>
      </c>
      <c r="C9" s="30" t="s">
        <v>65</v>
      </c>
      <c r="D9" s="14" t="s">
        <v>66</v>
      </c>
      <c r="E9" s="30" t="s">
        <v>57</v>
      </c>
      <c r="F9" s="83"/>
      <c r="G9" s="59"/>
      <c r="H9" s="25">
        <v>0.0010640046296296296</v>
      </c>
      <c r="I9" s="63">
        <v>5</v>
      </c>
      <c r="J9" s="45">
        <f>'Min DH 1'!I9</f>
        <v>0.0010874999999999997</v>
      </c>
      <c r="K9" s="45">
        <f t="shared" si="0"/>
        <v>0.0010640046296296294</v>
      </c>
      <c r="L9" s="45">
        <v>0.0014112268518518517</v>
      </c>
      <c r="M9" s="47">
        <v>0.00034722222222222224</v>
      </c>
      <c r="N9" s="43"/>
    </row>
    <row r="10" spans="2:14" ht="12.75">
      <c r="B10" s="66">
        <v>136</v>
      </c>
      <c r="C10" s="30" t="s">
        <v>67</v>
      </c>
      <c r="D10" s="14" t="s">
        <v>68</v>
      </c>
      <c r="E10" s="30" t="s">
        <v>57</v>
      </c>
      <c r="F10" s="83"/>
      <c r="G10" s="59"/>
      <c r="H10" s="25">
        <v>0.001191550925925926</v>
      </c>
      <c r="I10" s="63">
        <v>12</v>
      </c>
      <c r="J10" s="45">
        <f>'Min DH 1'!I10</f>
        <v>0.0011915509259259262</v>
      </c>
      <c r="K10" s="45">
        <f t="shared" si="0"/>
        <v>0.0014827546296296299</v>
      </c>
      <c r="L10" s="45">
        <v>0.002177199074074074</v>
      </c>
      <c r="M10" s="47">
        <v>0.000694444444444444</v>
      </c>
      <c r="N10" s="43"/>
    </row>
    <row r="11" spans="2:14" ht="12.75">
      <c r="B11" s="66">
        <v>138</v>
      </c>
      <c r="C11" s="30" t="s">
        <v>70</v>
      </c>
      <c r="D11" s="14" t="s">
        <v>71</v>
      </c>
      <c r="E11" s="30" t="s">
        <v>57</v>
      </c>
      <c r="F11" s="83"/>
      <c r="G11" s="59"/>
      <c r="H11" s="25">
        <v>0.0010202546296296296</v>
      </c>
      <c r="I11" s="63">
        <v>2</v>
      </c>
      <c r="J11" s="45">
        <f>'Min DH 1'!I11</f>
        <v>0.0010481481481481448</v>
      </c>
      <c r="K11" s="45">
        <f t="shared" si="0"/>
        <v>0.0010202546296296266</v>
      </c>
      <c r="L11" s="45">
        <v>0.0020619212962962965</v>
      </c>
      <c r="M11" s="47">
        <v>0.00104166666666667</v>
      </c>
      <c r="N11" s="43"/>
    </row>
    <row r="12" spans="2:14" ht="12.75">
      <c r="B12" s="66">
        <v>139</v>
      </c>
      <c r="C12" s="30" t="s">
        <v>98</v>
      </c>
      <c r="D12" s="14" t="s">
        <v>87</v>
      </c>
      <c r="E12" s="30" t="s">
        <v>99</v>
      </c>
      <c r="F12" s="83"/>
      <c r="G12" s="60"/>
      <c r="H12" s="25">
        <v>0.001252546296296296</v>
      </c>
      <c r="I12" s="63">
        <v>15</v>
      </c>
      <c r="J12" s="45">
        <f>'Min DH 1'!I12</f>
        <v>0.0012525462962962954</v>
      </c>
      <c r="K12" s="45">
        <f t="shared" si="0"/>
        <v>0.0013928240740740728</v>
      </c>
      <c r="L12" s="45">
        <v>0.002781712962962963</v>
      </c>
      <c r="M12" s="47">
        <v>0.00138888888888889</v>
      </c>
      <c r="N12" s="43"/>
    </row>
    <row r="13" spans="2:14" ht="12.75">
      <c r="B13" s="66">
        <v>140</v>
      </c>
      <c r="C13" s="30" t="s">
        <v>102</v>
      </c>
      <c r="D13" s="14" t="s">
        <v>103</v>
      </c>
      <c r="E13" s="30" t="s">
        <v>101</v>
      </c>
      <c r="F13" s="31"/>
      <c r="G13" s="59"/>
      <c r="H13" s="25">
        <v>0.0013997685185185187</v>
      </c>
      <c r="I13" s="63">
        <v>23</v>
      </c>
      <c r="J13" s="45">
        <f>'Min DH 1'!I13</f>
        <v>0.0013997685185185192</v>
      </c>
      <c r="K13" s="45">
        <f t="shared" si="0"/>
        <v>0.006944444444444446</v>
      </c>
      <c r="L13" s="45">
        <v>0.008680555555555556</v>
      </c>
      <c r="M13" s="47">
        <v>0.00173611111111111</v>
      </c>
      <c r="N13" s="43"/>
    </row>
    <row r="14" spans="2:14" ht="12.75">
      <c r="B14" s="66">
        <v>141</v>
      </c>
      <c r="C14" s="30" t="s">
        <v>104</v>
      </c>
      <c r="D14" s="14" t="s">
        <v>105</v>
      </c>
      <c r="E14" s="30" t="s">
        <v>101</v>
      </c>
      <c r="F14" s="31"/>
      <c r="G14" s="60"/>
      <c r="H14" s="25">
        <v>0.0013542824074074073</v>
      </c>
      <c r="I14" s="63">
        <v>18</v>
      </c>
      <c r="J14" s="45">
        <f>'Min DH 1'!I14</f>
        <v>0.0013658564814814853</v>
      </c>
      <c r="K14" s="45">
        <f t="shared" si="0"/>
        <v>0.0013542824074074108</v>
      </c>
      <c r="L14" s="45">
        <v>0.0034376157407407406</v>
      </c>
      <c r="M14" s="47">
        <v>0.00208333333333333</v>
      </c>
      <c r="N14" s="43"/>
    </row>
    <row r="15" spans="2:14" ht="12.75">
      <c r="B15" s="66">
        <v>142</v>
      </c>
      <c r="C15" s="30" t="s">
        <v>106</v>
      </c>
      <c r="D15" s="14" t="s">
        <v>89</v>
      </c>
      <c r="E15" s="30" t="s">
        <v>101</v>
      </c>
      <c r="F15" s="31"/>
      <c r="G15" s="59"/>
      <c r="H15" s="25">
        <v>0.0012310185185185184</v>
      </c>
      <c r="I15" s="63">
        <v>14</v>
      </c>
      <c r="J15" s="45">
        <f>'Min DH 1'!I15</f>
        <v>0.001243518518518514</v>
      </c>
      <c r="K15" s="45">
        <f t="shared" si="0"/>
        <v>0.001231018518518524</v>
      </c>
      <c r="L15" s="45">
        <v>0.003661574074074074</v>
      </c>
      <c r="M15" s="47">
        <v>0.00243055555555555</v>
      </c>
      <c r="N15" s="43"/>
    </row>
    <row r="16" spans="2:14" ht="12.75">
      <c r="B16" s="66">
        <v>144</v>
      </c>
      <c r="C16" s="30" t="s">
        <v>126</v>
      </c>
      <c r="D16" s="14" t="s">
        <v>127</v>
      </c>
      <c r="E16" s="30" t="s">
        <v>109</v>
      </c>
      <c r="F16" s="31"/>
      <c r="G16" s="60"/>
      <c r="H16" s="25">
        <v>0.0013819444444444443</v>
      </c>
      <c r="I16" s="63">
        <v>20</v>
      </c>
      <c r="J16" s="45">
        <f>'Min DH 1'!I16</f>
        <v>0.006944444444444444</v>
      </c>
      <c r="K16" s="45">
        <f t="shared" si="0"/>
        <v>0.0013819444444444526</v>
      </c>
      <c r="L16" s="45">
        <v>0.004159722222222223</v>
      </c>
      <c r="M16" s="47">
        <v>0.00277777777777777</v>
      </c>
      <c r="N16" s="43"/>
    </row>
    <row r="17" spans="2:16" ht="12.75">
      <c r="B17" s="66">
        <v>145</v>
      </c>
      <c r="C17" s="30" t="s">
        <v>128</v>
      </c>
      <c r="D17" s="14" t="s">
        <v>129</v>
      </c>
      <c r="E17" s="30" t="s">
        <v>109</v>
      </c>
      <c r="F17" s="31"/>
      <c r="G17" s="59"/>
      <c r="H17" s="25">
        <v>0.0011627314814814814</v>
      </c>
      <c r="I17" s="63">
        <v>10</v>
      </c>
      <c r="J17" s="45">
        <f>'Min DH 1'!I17</f>
        <v>0.0015226851851851853</v>
      </c>
      <c r="K17" s="45">
        <f t="shared" si="0"/>
        <v>0.0011627314814814916</v>
      </c>
      <c r="L17" s="45">
        <v>0.004287731481481482</v>
      </c>
      <c r="M17" s="47">
        <v>0.00312499999999999</v>
      </c>
      <c r="N17" s="43"/>
      <c r="O17" s="49"/>
      <c r="P17" s="43"/>
    </row>
    <row r="18" spans="2:16" ht="12.75">
      <c r="B18" s="66">
        <v>146</v>
      </c>
      <c r="C18" s="30" t="s">
        <v>130</v>
      </c>
      <c r="D18" s="14" t="s">
        <v>131</v>
      </c>
      <c r="E18" s="30" t="s">
        <v>109</v>
      </c>
      <c r="F18" s="31"/>
      <c r="G18" s="59"/>
      <c r="H18" s="25">
        <v>0.0011253472222222222</v>
      </c>
      <c r="I18" s="63">
        <v>8</v>
      </c>
      <c r="J18" s="45">
        <f>'Min DH 1'!I18</f>
        <v>0.0014898148148148147</v>
      </c>
      <c r="K18" s="45">
        <f t="shared" si="0"/>
        <v>0.0011253472222222342</v>
      </c>
      <c r="L18" s="45">
        <v>0.004597569444444444</v>
      </c>
      <c r="M18" s="47">
        <v>0.00347222222222221</v>
      </c>
      <c r="N18" s="43"/>
      <c r="O18" s="70"/>
      <c r="P18" s="43"/>
    </row>
    <row r="19" spans="2:16" ht="12.75">
      <c r="B19" s="66">
        <v>147</v>
      </c>
      <c r="C19" s="30" t="s">
        <v>132</v>
      </c>
      <c r="D19" s="14" t="s">
        <v>120</v>
      </c>
      <c r="E19" s="30" t="s">
        <v>109</v>
      </c>
      <c r="F19" s="31"/>
      <c r="G19" s="59"/>
      <c r="H19" s="25">
        <v>0.0013489583333333333</v>
      </c>
      <c r="I19" s="63">
        <v>17</v>
      </c>
      <c r="J19" s="45">
        <f>'Min DH 1'!I19</f>
        <v>0.002348032407407408</v>
      </c>
      <c r="K19" s="45">
        <f t="shared" si="0"/>
        <v>0.0013489583333333478</v>
      </c>
      <c r="L19" s="45">
        <v>0.005168402777777778</v>
      </c>
      <c r="M19" s="47">
        <v>0.00381944444444443</v>
      </c>
      <c r="N19" s="43"/>
      <c r="O19" s="49"/>
      <c r="P19" s="43"/>
    </row>
    <row r="20" spans="2:16" ht="12.75">
      <c r="B20" s="66">
        <v>148</v>
      </c>
      <c r="C20" s="30" t="s">
        <v>112</v>
      </c>
      <c r="D20" s="14" t="s">
        <v>133</v>
      </c>
      <c r="E20" s="30" t="s">
        <v>109</v>
      </c>
      <c r="F20" s="31"/>
      <c r="G20" s="60"/>
      <c r="H20" s="25">
        <v>0.0013994212962962962</v>
      </c>
      <c r="I20" s="63">
        <v>22</v>
      </c>
      <c r="J20" s="45">
        <f>'Min DH 1'!I20</f>
        <v>0.0018150462962962933</v>
      </c>
      <c r="K20" s="45">
        <f t="shared" si="0"/>
        <v>0.0013994212962963135</v>
      </c>
      <c r="L20" s="45">
        <v>0.005566087962962964</v>
      </c>
      <c r="M20" s="47">
        <v>0.00416666666666665</v>
      </c>
      <c r="N20" s="43"/>
      <c r="O20" s="49"/>
      <c r="P20" s="43"/>
    </row>
    <row r="21" spans="2:16" ht="12.75">
      <c r="B21" s="66">
        <v>149</v>
      </c>
      <c r="C21" s="30" t="s">
        <v>170</v>
      </c>
      <c r="D21" s="14" t="s">
        <v>171</v>
      </c>
      <c r="E21" s="30" t="s">
        <v>109</v>
      </c>
      <c r="F21" s="31"/>
      <c r="G21" s="60"/>
      <c r="H21" s="25">
        <v>0.001088888888888889</v>
      </c>
      <c r="I21" s="63">
        <v>6</v>
      </c>
      <c r="J21" s="45">
        <f>'Min DH 1'!I21</f>
        <v>0.0014887731481481466</v>
      </c>
      <c r="K21" s="45">
        <f t="shared" si="0"/>
        <v>0.0010888888888889066</v>
      </c>
      <c r="L21" s="45">
        <v>0.005602777777777777</v>
      </c>
      <c r="M21" s="47">
        <v>0.00451388888888887</v>
      </c>
      <c r="N21" s="43"/>
      <c r="O21" s="49"/>
      <c r="P21" s="43"/>
    </row>
    <row r="22" spans="2:16" ht="12.75">
      <c r="B22" s="66">
        <v>150</v>
      </c>
      <c r="C22" s="30" t="s">
        <v>172</v>
      </c>
      <c r="D22" s="14" t="s">
        <v>173</v>
      </c>
      <c r="E22" s="30" t="s">
        <v>109</v>
      </c>
      <c r="F22" s="31"/>
      <c r="G22" s="59"/>
      <c r="H22" s="25">
        <v>0.0012082175925925925</v>
      </c>
      <c r="I22" s="63">
        <v>13</v>
      </c>
      <c r="J22" s="45">
        <f>'Min DH 1'!I22</f>
        <v>0.0015866898148148157</v>
      </c>
      <c r="K22" s="45">
        <f t="shared" si="0"/>
        <v>0.001208217592592614</v>
      </c>
      <c r="L22" s="45">
        <v>0.006069328703703704</v>
      </c>
      <c r="M22" s="47">
        <v>0.00486111111111109</v>
      </c>
      <c r="N22" s="43"/>
      <c r="O22" s="49"/>
      <c r="P22" s="43"/>
    </row>
    <row r="23" spans="2:16" ht="12.75">
      <c r="B23" s="66">
        <v>151</v>
      </c>
      <c r="C23" s="30" t="s">
        <v>174</v>
      </c>
      <c r="D23" s="14" t="s">
        <v>175</v>
      </c>
      <c r="E23" s="30" t="s">
        <v>169</v>
      </c>
      <c r="F23" s="31"/>
      <c r="G23" s="59"/>
      <c r="H23" s="25">
        <v>0.0010351851851851852</v>
      </c>
      <c r="I23" s="63">
        <v>3</v>
      </c>
      <c r="J23" s="45">
        <f>'Min DH 1'!I23</f>
        <v>0.0013824074074074112</v>
      </c>
      <c r="K23" s="45">
        <f t="shared" si="0"/>
        <v>0.0010368055555555799</v>
      </c>
      <c r="L23" s="45">
        <v>0.0062451388888888895</v>
      </c>
      <c r="M23" s="47">
        <v>0.00520833333333331</v>
      </c>
      <c r="N23" s="43"/>
      <c r="O23" s="49"/>
      <c r="P23" s="43"/>
    </row>
    <row r="24" spans="2:16" ht="12.75">
      <c r="B24" s="66">
        <v>152</v>
      </c>
      <c r="C24" s="30" t="s">
        <v>176</v>
      </c>
      <c r="D24" s="14" t="s">
        <v>177</v>
      </c>
      <c r="E24" s="30" t="s">
        <v>109</v>
      </c>
      <c r="F24" s="31"/>
      <c r="G24" s="59"/>
      <c r="H24" s="25">
        <v>0.0011038194444444444</v>
      </c>
      <c r="I24" s="63">
        <v>7</v>
      </c>
      <c r="J24" s="45">
        <f>'Min DH 1'!I24</f>
        <v>0.0014510416666666621</v>
      </c>
      <c r="K24" s="45">
        <f t="shared" si="0"/>
        <v>0.0011715277777778026</v>
      </c>
      <c r="L24" s="45">
        <v>0.006727083333333332</v>
      </c>
      <c r="M24" s="47">
        <v>0.00555555555555553</v>
      </c>
      <c r="N24" s="43"/>
      <c r="O24" s="49"/>
      <c r="P24" s="43"/>
    </row>
    <row r="25" spans="2:16" ht="12.75">
      <c r="B25" s="66">
        <v>153</v>
      </c>
      <c r="C25" s="30" t="s">
        <v>178</v>
      </c>
      <c r="D25" s="14" t="s">
        <v>179</v>
      </c>
      <c r="E25" s="30" t="s">
        <v>109</v>
      </c>
      <c r="F25" s="31"/>
      <c r="G25" s="59"/>
      <c r="H25" s="25">
        <v>0.0012725694444444444</v>
      </c>
      <c r="I25" s="63">
        <v>16</v>
      </c>
      <c r="J25" s="45">
        <f>'Min DH 1'!I25</f>
        <v>0.0012778935185185185</v>
      </c>
      <c r="K25" s="45">
        <f t="shared" si="0"/>
        <v>0.001272569444444472</v>
      </c>
      <c r="L25" s="45">
        <v>0.007175347222222222</v>
      </c>
      <c r="M25" s="47">
        <v>0.00590277777777775</v>
      </c>
      <c r="N25" s="43"/>
      <c r="O25" s="49"/>
      <c r="P25" s="43"/>
    </row>
    <row r="26" spans="2:16" ht="12.75">
      <c r="B26" s="66">
        <v>154</v>
      </c>
      <c r="C26" s="30" t="s">
        <v>180</v>
      </c>
      <c r="D26" s="14" t="s">
        <v>181</v>
      </c>
      <c r="E26" s="30" t="s">
        <v>109</v>
      </c>
      <c r="F26" s="31"/>
      <c r="G26" s="60"/>
      <c r="H26" s="25">
        <v>0.0009798611111111113</v>
      </c>
      <c r="I26" s="63">
        <v>1</v>
      </c>
      <c r="J26" s="45">
        <f>'Min DH 1'!I26</f>
        <v>0.0009833333333333057</v>
      </c>
      <c r="K26" s="45">
        <f t="shared" si="0"/>
        <v>0.0009798611111111405</v>
      </c>
      <c r="L26" s="45">
        <v>0.0072298611111111105</v>
      </c>
      <c r="M26" s="47">
        <v>0.00624999999999997</v>
      </c>
      <c r="N26" s="43"/>
      <c r="O26" s="43"/>
      <c r="P26" s="43"/>
    </row>
    <row r="27" spans="2:14" ht="12.75">
      <c r="B27" s="66">
        <v>155</v>
      </c>
      <c r="C27" s="30" t="s">
        <v>182</v>
      </c>
      <c r="D27" s="14" t="s">
        <v>183</v>
      </c>
      <c r="E27" s="30" t="s">
        <v>184</v>
      </c>
      <c r="F27" s="31"/>
      <c r="G27" s="60"/>
      <c r="H27" s="25">
        <v>0.0013734953703703704</v>
      </c>
      <c r="I27" s="63">
        <v>19</v>
      </c>
      <c r="J27" s="45">
        <f>'Min DH 1'!I27</f>
        <v>0.0014339120370370113</v>
      </c>
      <c r="K27" s="45">
        <f t="shared" si="0"/>
        <v>0.0013734953703704016</v>
      </c>
      <c r="L27" s="45">
        <v>0.007970717592592592</v>
      </c>
      <c r="M27" s="47">
        <v>0.00659722222222219</v>
      </c>
      <c r="N27" s="43"/>
    </row>
    <row r="28" spans="2:14" ht="12.75">
      <c r="B28" s="66">
        <v>156</v>
      </c>
      <c r="C28" s="30" t="s">
        <v>185</v>
      </c>
      <c r="D28" s="14" t="s">
        <v>69</v>
      </c>
      <c r="E28" s="30" t="s">
        <v>57</v>
      </c>
      <c r="F28" s="31"/>
      <c r="G28" s="60"/>
      <c r="H28" s="25">
        <v>0.0013966435185185184</v>
      </c>
      <c r="I28" s="63">
        <v>21</v>
      </c>
      <c r="J28" s="45">
        <f>'Min DH 1'!I28</f>
        <v>0.001448495370370337</v>
      </c>
      <c r="K28" s="45">
        <f t="shared" si="0"/>
        <v>0.0013966435185185514</v>
      </c>
      <c r="L28" s="45">
        <v>0.008341087962962962</v>
      </c>
      <c r="M28" s="47">
        <v>0.00694444444444441</v>
      </c>
      <c r="N28" s="43"/>
    </row>
    <row r="29" spans="2:14" ht="12.75">
      <c r="B29" s="66">
        <v>157</v>
      </c>
      <c r="C29" s="30" t="s">
        <v>186</v>
      </c>
      <c r="D29" s="14" t="s">
        <v>103</v>
      </c>
      <c r="E29" s="30" t="s">
        <v>57</v>
      </c>
      <c r="F29" s="31"/>
      <c r="G29" s="60"/>
      <c r="H29" s="25">
        <v>0.0011619212962962963</v>
      </c>
      <c r="I29" s="63">
        <v>9</v>
      </c>
      <c r="J29" s="45">
        <f>'Min DH 1'!I29</f>
        <v>0.0011650462962962656</v>
      </c>
      <c r="K29" s="45">
        <f t="shared" si="0"/>
        <v>0.0011619212962963327</v>
      </c>
      <c r="L29" s="45">
        <v>0.008453587962962963</v>
      </c>
      <c r="M29" s="47">
        <v>0.00729166666666663</v>
      </c>
      <c r="N29" s="43"/>
    </row>
    <row r="30" spans="2:14" ht="12.75">
      <c r="B30" s="66">
        <v>159</v>
      </c>
      <c r="C30" s="30" t="s">
        <v>187</v>
      </c>
      <c r="D30" s="14" t="s">
        <v>54</v>
      </c>
      <c r="E30" s="30" t="s">
        <v>109</v>
      </c>
      <c r="F30" s="31"/>
      <c r="G30" s="60"/>
      <c r="H30" s="25">
        <v>0.0010497685185185187</v>
      </c>
      <c r="I30" s="63">
        <v>4</v>
      </c>
      <c r="J30" s="45">
        <f>'Min DH 1'!I30</f>
        <v>0.0010723379629629243</v>
      </c>
      <c r="K30" s="45">
        <f t="shared" si="0"/>
        <v>0.0010497685185185575</v>
      </c>
      <c r="L30" s="45">
        <v>0.008688657407407407</v>
      </c>
      <c r="M30" s="47">
        <v>0.00763888888888885</v>
      </c>
      <c r="N30" s="43"/>
    </row>
    <row r="31" spans="2:14" ht="12.75">
      <c r="B31" s="66"/>
      <c r="C31" s="30"/>
      <c r="D31" s="14"/>
      <c r="E31" s="30"/>
      <c r="F31" s="31"/>
      <c r="G31" s="60"/>
      <c r="H31" s="62"/>
      <c r="I31" s="63"/>
      <c r="J31" s="45"/>
      <c r="K31" s="45"/>
      <c r="L31" s="61"/>
      <c r="M31" s="88"/>
      <c r="N31" s="43"/>
    </row>
    <row r="32" spans="2:14" ht="12.75">
      <c r="B32" s="66">
        <v>163</v>
      </c>
      <c r="C32" s="30" t="s">
        <v>155</v>
      </c>
      <c r="D32" s="14" t="s">
        <v>204</v>
      </c>
      <c r="E32" s="30" t="s">
        <v>157</v>
      </c>
      <c r="F32" s="15"/>
      <c r="G32" s="60"/>
      <c r="H32" s="25">
        <v>0.0010934027777777778</v>
      </c>
      <c r="I32" s="63"/>
      <c r="J32" s="45">
        <f>'Min DH 1'!I32</f>
        <v>0.0010934027777777782</v>
      </c>
      <c r="K32" s="45">
        <f>L32-M32</f>
        <v>0.0011081018518518913</v>
      </c>
      <c r="L32" s="45">
        <v>0.009094212962962962</v>
      </c>
      <c r="M32" s="47">
        <v>0.00798611111111107</v>
      </c>
      <c r="N32" s="43"/>
    </row>
    <row r="33" spans="2:14" ht="12.75">
      <c r="B33" s="74"/>
      <c r="C33" s="14"/>
      <c r="D33" s="14"/>
      <c r="E33" s="14"/>
      <c r="F33" s="15"/>
      <c r="G33" s="60"/>
      <c r="H33" s="62"/>
      <c r="I33" s="62"/>
      <c r="J33" s="45"/>
      <c r="K33" s="45"/>
      <c r="L33" s="61"/>
      <c r="M33" s="47"/>
      <c r="N33" s="43"/>
    </row>
    <row r="34" spans="2:14" ht="12.75">
      <c r="B34" s="66"/>
      <c r="C34" s="32"/>
      <c r="D34" s="14"/>
      <c r="E34" s="30"/>
      <c r="F34" s="31"/>
      <c r="G34" s="60"/>
      <c r="H34" s="25"/>
      <c r="I34" s="62"/>
      <c r="J34" s="45"/>
      <c r="K34" s="45"/>
      <c r="L34" s="61"/>
      <c r="M34" s="88"/>
      <c r="N34" s="43"/>
    </row>
    <row r="35" spans="2:14" ht="12.75">
      <c r="B35" s="66"/>
      <c r="C35" s="32"/>
      <c r="D35" s="14"/>
      <c r="E35" s="30"/>
      <c r="F35" s="31"/>
      <c r="G35" s="60"/>
      <c r="H35" s="25"/>
      <c r="I35" s="62"/>
      <c r="J35" s="45"/>
      <c r="K35" s="45"/>
      <c r="L35" s="61"/>
      <c r="M35" s="47"/>
      <c r="N35" s="43"/>
    </row>
    <row r="36" spans="2:14" ht="12.75">
      <c r="B36" s="66"/>
      <c r="C36" s="30"/>
      <c r="D36" s="14"/>
      <c r="E36" s="30"/>
      <c r="F36" s="31"/>
      <c r="G36" s="60"/>
      <c r="H36" s="25"/>
      <c r="I36" s="62"/>
      <c r="J36" s="45"/>
      <c r="K36" s="45"/>
      <c r="L36" s="61"/>
      <c r="M36" s="47"/>
      <c r="N36" s="43"/>
    </row>
    <row r="37" spans="2:14" ht="12.75">
      <c r="B37" s="66"/>
      <c r="C37" s="30"/>
      <c r="D37" s="14"/>
      <c r="E37" s="30"/>
      <c r="F37" s="31"/>
      <c r="G37" s="60"/>
      <c r="H37" s="25"/>
      <c r="I37" s="62"/>
      <c r="J37" s="45"/>
      <c r="K37" s="45"/>
      <c r="L37" s="61"/>
      <c r="M37" s="47"/>
      <c r="N37" s="43"/>
    </row>
    <row r="38" spans="2:14" ht="12.75">
      <c r="B38" s="66"/>
      <c r="C38" s="35"/>
      <c r="D38" s="34"/>
      <c r="E38" s="35"/>
      <c r="F38" s="36"/>
      <c r="G38" s="60"/>
      <c r="H38" s="25"/>
      <c r="I38" s="62"/>
      <c r="J38" s="45"/>
      <c r="K38" s="45"/>
      <c r="L38" s="61"/>
      <c r="M38" s="47"/>
      <c r="N38" s="43"/>
    </row>
    <row r="39" spans="2:14" ht="12.75">
      <c r="B39" s="66"/>
      <c r="C39" s="30"/>
      <c r="D39" s="14"/>
      <c r="E39" s="30"/>
      <c r="F39" s="31"/>
      <c r="G39" s="60"/>
      <c r="H39" s="25"/>
      <c r="I39" s="62"/>
      <c r="J39" s="45"/>
      <c r="K39" s="45"/>
      <c r="L39" s="61"/>
      <c r="M39" s="47"/>
      <c r="N39" s="43"/>
    </row>
    <row r="40" spans="2:14" ht="13.5" thickBot="1">
      <c r="B40" s="67"/>
      <c r="C40" s="38"/>
      <c r="D40" s="16"/>
      <c r="E40" s="16"/>
      <c r="F40" s="39"/>
      <c r="G40" s="60"/>
      <c r="H40" s="69"/>
      <c r="I40" s="69"/>
      <c r="J40" s="45"/>
      <c r="K40" s="45"/>
      <c r="L40" s="61"/>
      <c r="M40" s="80"/>
      <c r="N40" s="43"/>
    </row>
    <row r="41" spans="8:13" ht="12.75">
      <c r="H41" s="58"/>
      <c r="I41" s="58"/>
      <c r="J41" s="58"/>
      <c r="K41" s="58"/>
      <c r="L41" s="58"/>
      <c r="M41" s="58"/>
    </row>
  </sheetData>
  <mergeCells count="1">
    <mergeCell ref="B2:J2"/>
  </mergeCells>
  <printOptions/>
  <pageMargins left="0.12" right="0.55" top="0.43" bottom="0.37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</dc:creator>
  <cp:keywords/>
  <dc:description/>
  <cp:lastModifiedBy>Mr</cp:lastModifiedBy>
  <cp:lastPrinted>2009-05-10T11:08:29Z</cp:lastPrinted>
  <dcterms:created xsi:type="dcterms:W3CDTF">2003-10-17T11:07:29Z</dcterms:created>
  <dcterms:modified xsi:type="dcterms:W3CDTF">2009-05-10T15:33:02Z</dcterms:modified>
  <cp:category/>
  <cp:version/>
  <cp:contentType/>
  <cp:contentStatus/>
</cp:coreProperties>
</file>